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"/>
  </bookViews>
  <sheets>
    <sheet name="Мар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<sst xmlns="http://schemas.openxmlformats.org/spreadsheetml/2006/main" count="258" uniqueCount="127">
  <si>
    <t>ОБЩИНА ТУТРАКАН</t>
  </si>
  <si>
    <t>ОБЩО</t>
  </si>
  <si>
    <t>Общинска пътна мрежа в т.ч.</t>
  </si>
  <si>
    <t>SLS 1132-/II-21,Сливо поле-Тутракан/-Тутракан-/II-21/</t>
  </si>
  <si>
    <t>SLS 1137-/III-205,Стефан Караджа-Тутракан/-Белица-Бреница</t>
  </si>
  <si>
    <t>№      по    ред</t>
  </si>
  <si>
    <t>SLS 1136-/ІІІ-205,БелицаТутракан/ -Варненци -Шуменци- /ІІІ-205/</t>
  </si>
  <si>
    <t>SLS 3138/ ІІІ-2104, Търновци - Черногор/ - Царев дол</t>
  </si>
  <si>
    <t xml:space="preserve">Наименование и местонахождение на обектите </t>
  </si>
  <si>
    <t>Параграф 5100: Основен ремонт дълготрайни материални активи</t>
  </si>
  <si>
    <t>Функция 01:Общи държавни служби</t>
  </si>
  <si>
    <t>Функция 03:Образование</t>
  </si>
  <si>
    <t>Параграф 5200: Придобивани на  дълготрайни материални активи</t>
  </si>
  <si>
    <t>Доставка и монтаж на детски съоръжения в ОДЗ "Полет"</t>
  </si>
  <si>
    <t>Източник на финансиране в т.ч.</t>
  </si>
  <si>
    <t>Ремонтни работи на общински жилища</t>
  </si>
  <si>
    <t>Функция 08:Икономически дейности и услуги</t>
  </si>
  <si>
    <t>Функция: 07: Почивно дело, култура, религиозни дейности</t>
  </si>
  <si>
    <t>О  Б  Щ  О :</t>
  </si>
  <si>
    <t xml:space="preserve"> Ремонт на сградата на  общинска администрация</t>
  </si>
  <si>
    <t>SLS 3020/ ІІІ-205, Ст.караджа-Белица/-гр-общ.Главиница-ІІІ-2104</t>
  </si>
  <si>
    <t>Благоустрояване парк "Стара автогара"</t>
  </si>
  <si>
    <t>SLS 1131-/II-21,Тутракан-Търновци/-Пожарево-Дунавец /от км 6+000 до км 9+000/</t>
  </si>
  <si>
    <t>Реконструкция на детски площадки</t>
  </si>
  <si>
    <t>Авторски надзор на обекти по ОП</t>
  </si>
  <si>
    <t>МБАЛ - апл.форма и тр.документация</t>
  </si>
  <si>
    <t>Проект за организация на движението</t>
  </si>
  <si>
    <t>Реконструкция на ДТБО</t>
  </si>
  <si>
    <t>Организация и безопасност на движението-сигнализация</t>
  </si>
  <si>
    <t>Функция 04:Здравеопазване</t>
  </si>
  <si>
    <t xml:space="preserve">Компютри за общинска администрация </t>
  </si>
  <si>
    <t xml:space="preserve"> от собствени средства</t>
  </si>
  <si>
    <t xml:space="preserve">  в т.ч §40-00</t>
  </si>
  <si>
    <t xml:space="preserve">           целева субсидия</t>
  </si>
  <si>
    <t xml:space="preserve">     делегирани бюджети</t>
  </si>
  <si>
    <t xml:space="preserve">          § 5206</t>
  </si>
  <si>
    <t xml:space="preserve">         § 5203</t>
  </si>
  <si>
    <t>Функция 06:Жилищно строителство, благоустройство, комунално стопанство и опазване на околната среда</t>
  </si>
  <si>
    <t xml:space="preserve">         § 5201</t>
  </si>
  <si>
    <t xml:space="preserve">     О   Т   Ч   Е   Т</t>
  </si>
  <si>
    <t>ОТЧЕТ</t>
  </si>
  <si>
    <t>план</t>
  </si>
  <si>
    <t>отчет</t>
  </si>
  <si>
    <t>ред</t>
  </si>
  <si>
    <t>Ремонт на улици  в града и селата  и благоустройствени дейности</t>
  </si>
  <si>
    <t xml:space="preserve"> </t>
  </si>
  <si>
    <t xml:space="preserve">             § 5205</t>
  </si>
  <si>
    <t>Реконструкция на приют за безстопанствени животни</t>
  </si>
  <si>
    <t xml:space="preserve">§ 5206      ППР     в т.ч.  </t>
  </si>
  <si>
    <t>Геодедзическо заснемане на проводи</t>
  </si>
  <si>
    <t>за изпълнение на разходите по Поименен списък за 2013 год.</t>
  </si>
  <si>
    <t>Ремонт на покрив на ОУ"Ст.Караджа"- с.Ц.Самуил</t>
  </si>
  <si>
    <t>Ремонт на сгр. на ОУ"Св.Св.Кирил и Методий"-с.Н.Черна-дограма</t>
  </si>
  <si>
    <t>Функция 05:Социално осигуряване, подпомагане и грижи</t>
  </si>
  <si>
    <t>Ремонт на тераса на Дом за стари хора</t>
  </si>
  <si>
    <t>Ремонт на улици  в Тутракан</t>
  </si>
  <si>
    <t>За укрепване на улици в Тутракан -"Ал.Стамболийски" и  "Д.Благоев"</t>
  </si>
  <si>
    <t>Ремонт на улици в с.Шуменци</t>
  </si>
  <si>
    <t>Благоустрояване парк  "В.Левски"</t>
  </si>
  <si>
    <t>Реконструкция на водопровод по ул. "Мусала"</t>
  </si>
  <si>
    <t>Проект "Красива България" МФЦ</t>
  </si>
  <si>
    <t>SLS 1130-/II-21 Сливо поле-Тутракан/-Цар Самуил</t>
  </si>
  <si>
    <t xml:space="preserve">             § 5202</t>
  </si>
  <si>
    <t>ППР за енергийно обследване-сградата на ОА</t>
  </si>
  <si>
    <t>ППР за енергийно обследване сградата на ОЦИД</t>
  </si>
  <si>
    <t>§ 5202</t>
  </si>
  <si>
    <t>Съфинансиране по ОПРР - МБАЛ</t>
  </si>
  <si>
    <t>Реконструкция на водопровод с.Белица</t>
  </si>
  <si>
    <t>ППР за енергийно обследване - улично осветление</t>
  </si>
  <si>
    <t>Трансмариска-древното начало на Тутракан-съф. по ОПРР-СМР</t>
  </si>
  <si>
    <t>Трансмариска-древното начало на Тутракан-съф. по ОПРР-машини и съор.</t>
  </si>
  <si>
    <t>Общинска програма за енергия от ВЕИ</t>
  </si>
  <si>
    <t>Компютър ДСХ</t>
  </si>
  <si>
    <t>Климатик ДСХ</t>
  </si>
  <si>
    <t xml:space="preserve">Исторически музей - телевизор </t>
  </si>
  <si>
    <t>СОУ"Йордан Йовков" сървър и терминална работна станция</t>
  </si>
  <si>
    <t>СОУ"Йордан Йовков" проектор и интерактивни системи</t>
  </si>
  <si>
    <t xml:space="preserve">        МИРГ</t>
  </si>
  <si>
    <t>СОУ "Христо Ботев"  лаптопи</t>
  </si>
  <si>
    <t>СОУ"Йордан Йовков" секционен шкаф и дървен тезгяхпроектор и интерактивни системи</t>
  </si>
  <si>
    <t>СОУ"Йордан Йовков"  лаптоп</t>
  </si>
  <si>
    <t xml:space="preserve">Исторически музей - </t>
  </si>
  <si>
    <t>ОУ с Нова Черна</t>
  </si>
  <si>
    <t>СОУ "Хр.Ботев" -</t>
  </si>
  <si>
    <t>СОУ"Йордан Йовков" секционен шкаф и дървен тезгях</t>
  </si>
  <si>
    <t xml:space="preserve">         § 5204</t>
  </si>
  <si>
    <t>Исторически музей - лек автомобил</t>
  </si>
  <si>
    <t>1.</t>
  </si>
  <si>
    <t>Реконструкция МБАЛ</t>
  </si>
  <si>
    <t>Дунавски парк</t>
  </si>
  <si>
    <t>Доставка оборудване</t>
  </si>
  <si>
    <t>Пречиствателна станция</t>
  </si>
  <si>
    <t>Трансмариска - древното начало на Тутракан</t>
  </si>
  <si>
    <t xml:space="preserve">      ОП -  МИРГ</t>
  </si>
  <si>
    <t>МИРГ - училища</t>
  </si>
  <si>
    <t xml:space="preserve">  </t>
  </si>
  <si>
    <t>Ремонт на водогреен котел ЦДГ "Славянка"</t>
  </si>
  <si>
    <t>Доставка на моторен храсторез</t>
  </si>
  <si>
    <t>Инжинерно-геоложки проучвания площадката на ПСОВ</t>
  </si>
  <si>
    <t>Покупка на земя</t>
  </si>
  <si>
    <t>Параграф 5400: Придобивани на  земя</t>
  </si>
  <si>
    <t>Допълнителни СМР - МБАЛ</t>
  </si>
  <si>
    <t>Кухненско оборудване ЦДГ "Патиланчо"</t>
  </si>
  <si>
    <t xml:space="preserve">         § 5206</t>
  </si>
  <si>
    <t>Улици</t>
  </si>
  <si>
    <t xml:space="preserve">          § 5204</t>
  </si>
  <si>
    <t>Доставка туристическо влакче</t>
  </si>
  <si>
    <t>ПУДООС</t>
  </si>
  <si>
    <t>ЦДГ "Славянка"</t>
  </si>
  <si>
    <t>Документи за кандидатстване за ИПГВР</t>
  </si>
  <si>
    <t>Функция 02:Отбрана и сигурност</t>
  </si>
  <si>
    <t xml:space="preserve">Компютри </t>
  </si>
  <si>
    <t>Допълнително СМР Етнографски музей</t>
  </si>
  <si>
    <t>322/326</t>
  </si>
  <si>
    <t>ЦДГ "Патиланчо"</t>
  </si>
  <si>
    <t>Генератор</t>
  </si>
  <si>
    <t>ПАДООС</t>
  </si>
  <si>
    <t>ЦСРИ</t>
  </si>
  <si>
    <t xml:space="preserve">          § 5202</t>
  </si>
  <si>
    <t>ЦНСТ</t>
  </si>
  <si>
    <t>Приложение № 4</t>
  </si>
  <si>
    <t>делег. бюджети</t>
  </si>
  <si>
    <t>за изпълнение на инвестиционната политика на общината към 31.12.2013 год.</t>
  </si>
  <si>
    <t>О  Б  Щ  О  :</t>
  </si>
  <si>
    <r>
      <t xml:space="preserve">ИНВЕСТИЦИОННИ РАЗХОДИ СЪС СРЕДСТВА ОТ </t>
    </r>
    <r>
      <rPr>
        <b/>
        <i/>
        <sz val="16"/>
        <rFont val="Times New Roman"/>
        <family val="1"/>
      </rPr>
      <t xml:space="preserve"> ЕС</t>
    </r>
  </si>
  <si>
    <t xml:space="preserve"> Кмет на Община Тутракан:……………..</t>
  </si>
  <si>
    <t xml:space="preserve">                               / д-р Д.Стефанов /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</si>
</sst>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0.0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8"/>
      <name val="Arial"/>
      <family val="0"/>
    </font>
    <font>
      <b/>
      <i/>
      <sz val="11"/>
      <name val="Times New Roman"/>
      <family val="1"/>
    </font>
    <font>
      <i/>
      <sz val="10"/>
      <color indexed="10"/>
      <name val="Arial"/>
      <family val="0"/>
    </font>
    <font>
      <b/>
      <i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2" xfId="0" applyFill="1" applyBorder="1" applyAlignment="1">
      <alignment horizontal="left"/>
    </xf>
    <xf numFmtId="3" fontId="3" fillId="0" borderId="2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3" fontId="3" fillId="0" borderId="3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4" fillId="0" borderId="4" xfId="0" applyFont="1" applyFill="1" applyBorder="1" applyAlignment="1">
      <alignment wrapText="1"/>
    </xf>
    <xf numFmtId="0" fontId="6" fillId="0" borderId="4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3" fontId="3" fillId="0" borderId="42" xfId="0" applyNumberFormat="1" applyFont="1" applyFill="1" applyBorder="1" applyAlignment="1">
      <alignment/>
    </xf>
    <xf numFmtId="0" fontId="0" fillId="2" borderId="43" xfId="0" applyFill="1" applyBorder="1" applyAlignment="1">
      <alignment/>
    </xf>
    <xf numFmtId="0" fontId="11" fillId="2" borderId="7" xfId="0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3" fontId="3" fillId="0" borderId="3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5" fillId="0" borderId="42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3" borderId="16" xfId="0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3" fontId="3" fillId="4" borderId="2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1" fillId="0" borderId="42" xfId="0" applyFont="1" applyFill="1" applyBorder="1" applyAlignment="1">
      <alignment wrapText="1"/>
    </xf>
    <xf numFmtId="0" fontId="3" fillId="0" borderId="5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5" fillId="4" borderId="50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3" fontId="3" fillId="0" borderId="54" xfId="0" applyNumberFormat="1" applyFont="1" applyFill="1" applyBorder="1" applyAlignment="1">
      <alignment/>
    </xf>
    <xf numFmtId="0" fontId="0" fillId="0" borderId="12" xfId="0" applyFill="1" applyBorder="1" applyAlignment="1">
      <alignment horizontal="right"/>
    </xf>
    <xf numFmtId="3" fontId="3" fillId="2" borderId="52" xfId="0" applyNumberFormat="1" applyFont="1" applyFill="1" applyBorder="1" applyAlignment="1">
      <alignment/>
    </xf>
    <xf numFmtId="3" fontId="3" fillId="2" borderId="3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8" fillId="2" borderId="43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/>
    </xf>
    <xf numFmtId="0" fontId="10" fillId="0" borderId="5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15" fillId="0" borderId="14" xfId="0" applyFont="1" applyBorder="1" applyAlignment="1">
      <alignment/>
    </xf>
    <xf numFmtId="0" fontId="10" fillId="0" borderId="4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0" fillId="0" borderId="2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/>
    </xf>
    <xf numFmtId="3" fontId="18" fillId="2" borderId="3" xfId="0" applyNumberFormat="1" applyFont="1" applyFill="1" applyBorder="1" applyAlignment="1">
      <alignment/>
    </xf>
    <xf numFmtId="0" fontId="19" fillId="0" borderId="4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3" fontId="18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19" fillId="0" borderId="28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left"/>
    </xf>
    <xf numFmtId="3" fontId="18" fillId="0" borderId="4" xfId="0" applyNumberFormat="1" applyFont="1" applyFill="1" applyBorder="1" applyAlignment="1">
      <alignment/>
    </xf>
    <xf numFmtId="3" fontId="18" fillId="0" borderId="42" xfId="0" applyNumberFormat="1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18" fillId="0" borderId="3" xfId="0" applyFont="1" applyFill="1" applyBorder="1" applyAlignment="1">
      <alignment/>
    </xf>
    <xf numFmtId="0" fontId="19" fillId="0" borderId="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3" fontId="18" fillId="0" borderId="2" xfId="0" applyNumberFormat="1" applyFont="1" applyFill="1" applyBorder="1" applyAlignment="1">
      <alignment/>
    </xf>
    <xf numFmtId="0" fontId="15" fillId="0" borderId="45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5" fillId="0" borderId="56" xfId="0" applyFont="1" applyFill="1" applyBorder="1" applyAlignment="1">
      <alignment horizontal="left"/>
    </xf>
    <xf numFmtId="0" fontId="20" fillId="0" borderId="49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57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9" fillId="0" borderId="9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left"/>
    </xf>
    <xf numFmtId="3" fontId="18" fillId="0" borderId="30" xfId="0" applyNumberFormat="1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15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3" fontId="20" fillId="0" borderId="1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3" fontId="18" fillId="0" borderId="7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left"/>
    </xf>
    <xf numFmtId="0" fontId="12" fillId="0" borderId="30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24" fillId="0" borderId="2" xfId="0" applyFont="1" applyFill="1" applyBorder="1" applyAlignment="1">
      <alignment wrapText="1"/>
    </xf>
    <xf numFmtId="0" fontId="24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/>
    </xf>
    <xf numFmtId="0" fontId="20" fillId="0" borderId="5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5" fillId="0" borderId="42" xfId="0" applyFont="1" applyFill="1" applyBorder="1" applyAlignment="1">
      <alignment wrapText="1"/>
    </xf>
    <xf numFmtId="0" fontId="20" fillId="0" borderId="42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3" fontId="18" fillId="0" borderId="36" xfId="0" applyNumberFormat="1" applyFont="1" applyFill="1" applyBorder="1" applyAlignment="1">
      <alignment/>
    </xf>
    <xf numFmtId="3" fontId="18" fillId="2" borderId="52" xfId="0" applyNumberFormat="1" applyFont="1" applyFill="1" applyBorder="1" applyAlignment="1">
      <alignment/>
    </xf>
    <xf numFmtId="0" fontId="10" fillId="0" borderId="9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/>
    </xf>
    <xf numFmtId="0" fontId="15" fillId="0" borderId="2" xfId="0" applyFont="1" applyFill="1" applyBorder="1" applyAlignment="1">
      <alignment horizontal="left"/>
    </xf>
    <xf numFmtId="3" fontId="18" fillId="0" borderId="49" xfId="0" applyNumberFormat="1" applyFont="1" applyFill="1" applyBorder="1" applyAlignment="1">
      <alignment/>
    </xf>
    <xf numFmtId="0" fontId="18" fillId="0" borderId="56" xfId="0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0" fontId="19" fillId="0" borderId="46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left"/>
    </xf>
    <xf numFmtId="0" fontId="20" fillId="0" borderId="44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10" fillId="0" borderId="30" xfId="0" applyFont="1" applyFill="1" applyBorder="1" applyAlignment="1">
      <alignment horizontal="left"/>
    </xf>
    <xf numFmtId="0" fontId="18" fillId="0" borderId="36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20" fillId="0" borderId="5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0" fontId="15" fillId="0" borderId="33" xfId="0" applyFont="1" applyFill="1" applyBorder="1" applyAlignment="1">
      <alignment/>
    </xf>
    <xf numFmtId="3" fontId="18" fillId="0" borderId="33" xfId="0" applyNumberFormat="1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5" fillId="0" borderId="49" xfId="0" applyFont="1" applyFill="1" applyBorder="1" applyAlignment="1">
      <alignment horizontal="left"/>
    </xf>
    <xf numFmtId="0" fontId="20" fillId="0" borderId="58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3" fontId="18" fillId="0" borderId="44" xfId="0" applyNumberFormat="1" applyFont="1" applyFill="1" applyBorder="1" applyAlignment="1">
      <alignment/>
    </xf>
    <xf numFmtId="3" fontId="18" fillId="0" borderId="54" xfId="0" applyNumberFormat="1" applyFont="1" applyFill="1" applyBorder="1" applyAlignment="1">
      <alignment/>
    </xf>
    <xf numFmtId="0" fontId="6" fillId="0" borderId="5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0" fillId="0" borderId="38" xfId="0" applyFont="1" applyFill="1" applyBorder="1" applyAlignment="1">
      <alignment/>
    </xf>
    <xf numFmtId="0" fontId="15" fillId="0" borderId="42" xfId="0" applyFont="1" applyFill="1" applyBorder="1" applyAlignment="1">
      <alignment horizontal="left"/>
    </xf>
    <xf numFmtId="0" fontId="18" fillId="0" borderId="7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5" fillId="0" borderId="49" xfId="0" applyFont="1" applyFill="1" applyBorder="1" applyAlignment="1">
      <alignment/>
    </xf>
    <xf numFmtId="0" fontId="19" fillId="2" borderId="43" xfId="0" applyFont="1" applyFill="1" applyBorder="1" applyAlignment="1">
      <alignment/>
    </xf>
    <xf numFmtId="0" fontId="25" fillId="2" borderId="11" xfId="0" applyFont="1" applyFill="1" applyBorder="1" applyAlignment="1">
      <alignment horizontal="left"/>
    </xf>
    <xf numFmtId="3" fontId="18" fillId="0" borderId="5" xfId="0" applyNumberFormat="1" applyFont="1" applyFill="1" applyBorder="1" applyAlignment="1">
      <alignment/>
    </xf>
    <xf numFmtId="3" fontId="18" fillId="2" borderId="5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18" fillId="0" borderId="53" xfId="0" applyNumberFormat="1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9" fillId="0" borderId="60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19" fillId="0" borderId="5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8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58" xfId="0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left"/>
    </xf>
    <xf numFmtId="0" fontId="10" fillId="0" borderId="50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0" fillId="0" borderId="46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/>
    </xf>
    <xf numFmtId="0" fontId="3" fillId="2" borderId="61" xfId="0" applyFont="1" applyFill="1" applyBorder="1" applyAlignment="1">
      <alignment horizontal="left" wrapText="1"/>
    </xf>
    <xf numFmtId="0" fontId="3" fillId="2" borderId="37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62" xfId="0" applyFont="1" applyFill="1" applyBorder="1" applyAlignment="1">
      <alignment horizontal="center" wrapText="1"/>
    </xf>
    <xf numFmtId="0" fontId="6" fillId="0" borderId="59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left" wrapText="1"/>
    </xf>
    <xf numFmtId="0" fontId="18" fillId="2" borderId="36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8" fillId="2" borderId="37" xfId="0" applyFont="1" applyFill="1" applyBorder="1" applyAlignment="1">
      <alignment horizontal="left" wrapText="1"/>
    </xf>
    <xf numFmtId="0" fontId="10" fillId="0" borderId="62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/>
    </xf>
    <xf numFmtId="0" fontId="18" fillId="2" borderId="7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workbookViewId="0" topLeftCell="A55">
      <selection activeCell="C66" sqref="C66"/>
    </sheetView>
  </sheetViews>
  <sheetFormatPr defaultColWidth="9.140625" defaultRowHeight="12.75"/>
  <cols>
    <col min="1" max="1" width="7.00390625" style="1" customWidth="1"/>
    <col min="2" max="2" width="5.00390625" style="11" customWidth="1"/>
    <col min="3" max="3" width="60.00390625" style="11" customWidth="1"/>
    <col min="4" max="5" width="13.00390625" style="11" customWidth="1"/>
    <col min="6" max="6" width="12.8515625" style="11" customWidth="1"/>
    <col min="7" max="7" width="13.7109375" style="11" customWidth="1"/>
    <col min="8" max="9" width="12.7109375" style="11" customWidth="1"/>
    <col min="10" max="11" width="12.7109375" style="12" customWidth="1"/>
    <col min="12" max="12" width="7.7109375" style="12" customWidth="1"/>
    <col min="13" max="13" width="9.28125" style="12" customWidth="1"/>
    <col min="14" max="14" width="11.7109375" style="12" customWidth="1"/>
    <col min="15" max="15" width="11.140625" style="12" customWidth="1"/>
    <col min="16" max="16384" width="9.140625" style="1" customWidth="1"/>
  </cols>
  <sheetData>
    <row r="1" spans="2:9" ht="12.75">
      <c r="B1" s="12"/>
      <c r="C1" s="13" t="s">
        <v>0</v>
      </c>
      <c r="D1" s="12"/>
      <c r="E1" s="12"/>
      <c r="F1" s="14"/>
      <c r="G1" s="14"/>
      <c r="H1" s="14"/>
      <c r="I1" s="14"/>
    </row>
    <row r="2" spans="2:15" ht="15.75">
      <c r="B2" s="351" t="s">
        <v>39</v>
      </c>
      <c r="C2" s="351"/>
      <c r="D2" s="351"/>
      <c r="E2" s="351"/>
      <c r="F2" s="351"/>
      <c r="G2" s="351"/>
      <c r="H2" s="351"/>
      <c r="I2" s="351"/>
      <c r="J2" s="351"/>
      <c r="K2" s="351"/>
      <c r="L2" s="121"/>
      <c r="M2" s="121"/>
      <c r="N2" s="1"/>
      <c r="O2" s="1"/>
    </row>
    <row r="3" spans="2:15" ht="13.5" thickBot="1">
      <c r="B3" s="352" t="s">
        <v>50</v>
      </c>
      <c r="C3" s="352"/>
      <c r="D3" s="352"/>
      <c r="E3" s="352"/>
      <c r="F3" s="352"/>
      <c r="G3" s="352"/>
      <c r="H3" s="352"/>
      <c r="I3" s="352"/>
      <c r="J3" s="352"/>
      <c r="K3" s="352"/>
      <c r="L3" s="122"/>
      <c r="M3" s="122"/>
      <c r="N3" s="1"/>
      <c r="O3" s="1"/>
    </row>
    <row r="4" spans="2:15" ht="13.5" thickBot="1">
      <c r="B4" s="353" t="s">
        <v>5</v>
      </c>
      <c r="C4" s="355" t="s">
        <v>8</v>
      </c>
      <c r="D4" s="293" t="s">
        <v>1</v>
      </c>
      <c r="E4" s="46"/>
      <c r="F4" s="201" t="s">
        <v>14</v>
      </c>
      <c r="G4" s="201"/>
      <c r="H4" s="202"/>
      <c r="I4" s="202"/>
      <c r="J4" s="202"/>
      <c r="K4" s="202"/>
      <c r="L4" s="123"/>
      <c r="M4" s="123"/>
      <c r="N4" s="49"/>
      <c r="O4" s="50"/>
    </row>
    <row r="5" spans="2:15" ht="13.5" thickBot="1">
      <c r="B5" s="354"/>
      <c r="C5" s="292"/>
      <c r="D5" s="294"/>
      <c r="E5" s="90" t="s">
        <v>40</v>
      </c>
      <c r="F5" s="45" t="s">
        <v>33</v>
      </c>
      <c r="G5" s="51"/>
      <c r="H5" s="168" t="s">
        <v>31</v>
      </c>
      <c r="I5" s="169"/>
      <c r="J5" s="169"/>
      <c r="K5" s="170"/>
      <c r="L5" s="16" t="s">
        <v>77</v>
      </c>
      <c r="M5" s="16"/>
      <c r="N5" s="52" t="s">
        <v>34</v>
      </c>
      <c r="O5" s="50"/>
    </row>
    <row r="6" spans="2:15" ht="13.5" thickBot="1">
      <c r="B6" s="47" t="s">
        <v>43</v>
      </c>
      <c r="C6" s="98"/>
      <c r="D6" s="96"/>
      <c r="E6" s="47"/>
      <c r="F6" s="16" t="s">
        <v>41</v>
      </c>
      <c r="G6" s="48" t="s">
        <v>42</v>
      </c>
      <c r="H6" s="40" t="s">
        <v>41</v>
      </c>
      <c r="I6" s="40" t="s">
        <v>42</v>
      </c>
      <c r="J6" s="36" t="s">
        <v>32</v>
      </c>
      <c r="K6" s="36" t="s">
        <v>32</v>
      </c>
      <c r="L6" s="36"/>
      <c r="M6" s="36"/>
      <c r="N6" s="91" t="s">
        <v>41</v>
      </c>
      <c r="O6" s="91" t="s">
        <v>42</v>
      </c>
    </row>
    <row r="7" spans="2:15" ht="25.5" customHeight="1" thickBot="1">
      <c r="B7" s="84">
        <v>1</v>
      </c>
      <c r="C7" s="97">
        <v>2</v>
      </c>
      <c r="D7" s="81">
        <v>3</v>
      </c>
      <c r="E7" s="15">
        <v>4</v>
      </c>
      <c r="F7" s="82">
        <v>5</v>
      </c>
      <c r="G7" s="82">
        <v>6</v>
      </c>
      <c r="H7" s="82">
        <v>7</v>
      </c>
      <c r="I7" s="82">
        <v>8</v>
      </c>
      <c r="J7" s="83">
        <v>9</v>
      </c>
      <c r="K7" s="83">
        <v>10</v>
      </c>
      <c r="L7" s="83"/>
      <c r="M7" s="83"/>
      <c r="N7" s="83">
        <v>11</v>
      </c>
      <c r="O7" s="83">
        <v>12</v>
      </c>
    </row>
    <row r="8" spans="2:15" ht="30" customHeight="1" thickBot="1">
      <c r="B8" s="171" t="s">
        <v>9</v>
      </c>
      <c r="C8" s="172"/>
      <c r="D8" s="58">
        <f aca="true" t="shared" si="0" ref="D8:D31">H8+F8</f>
        <v>468178</v>
      </c>
      <c r="E8" s="58">
        <f>G8+I8</f>
        <v>21449</v>
      </c>
      <c r="F8" s="85">
        <f>F9+F12+F16+F19+F29+F32</f>
        <v>219700</v>
      </c>
      <c r="G8" s="85">
        <f aca="true" t="shared" si="1" ref="G8:O8">G9+G12+G16+G19+G29+G32</f>
        <v>13920</v>
      </c>
      <c r="H8" s="85">
        <f t="shared" si="1"/>
        <v>248478</v>
      </c>
      <c r="I8" s="85">
        <f t="shared" si="1"/>
        <v>7529</v>
      </c>
      <c r="J8" s="85">
        <f t="shared" si="1"/>
        <v>169460</v>
      </c>
      <c r="K8" s="85">
        <f t="shared" si="1"/>
        <v>7529</v>
      </c>
      <c r="L8" s="85">
        <f t="shared" si="1"/>
        <v>0</v>
      </c>
      <c r="M8" s="85">
        <f t="shared" si="1"/>
        <v>0</v>
      </c>
      <c r="N8" s="85">
        <f t="shared" si="1"/>
        <v>0</v>
      </c>
      <c r="O8" s="86">
        <f t="shared" si="1"/>
        <v>0</v>
      </c>
    </row>
    <row r="9" spans="2:15" ht="16.5" thickBot="1">
      <c r="B9" s="338" t="s">
        <v>10</v>
      </c>
      <c r="C9" s="339"/>
      <c r="D9" s="58">
        <f t="shared" si="0"/>
        <v>20000</v>
      </c>
      <c r="E9" s="58">
        <f aca="true" t="shared" si="2" ref="E9:E38">G9+I9</f>
        <v>0</v>
      </c>
      <c r="F9" s="58">
        <f aca="true" t="shared" si="3" ref="F9:O9">F10+F11</f>
        <v>20000</v>
      </c>
      <c r="G9" s="58">
        <f t="shared" si="3"/>
        <v>0</v>
      </c>
      <c r="H9" s="58">
        <f t="shared" si="3"/>
        <v>0</v>
      </c>
      <c r="I9" s="58">
        <f t="shared" si="3"/>
        <v>0</v>
      </c>
      <c r="J9" s="58">
        <f t="shared" si="3"/>
        <v>0</v>
      </c>
      <c r="K9" s="58">
        <f t="shared" si="3"/>
        <v>0</v>
      </c>
      <c r="L9" s="58"/>
      <c r="M9" s="58"/>
      <c r="N9" s="58">
        <f t="shared" si="3"/>
        <v>0</v>
      </c>
      <c r="O9" s="33">
        <f t="shared" si="3"/>
        <v>0</v>
      </c>
    </row>
    <row r="10" spans="1:15" ht="15.75">
      <c r="A10" s="1">
        <v>2122</v>
      </c>
      <c r="B10" s="87">
        <v>1</v>
      </c>
      <c r="C10" s="88" t="s">
        <v>19</v>
      </c>
      <c r="D10" s="19">
        <f t="shared" si="0"/>
        <v>20000</v>
      </c>
      <c r="E10" s="19">
        <f t="shared" si="2"/>
        <v>0</v>
      </c>
      <c r="F10" s="20">
        <v>20000</v>
      </c>
      <c r="G10" s="43"/>
      <c r="H10" s="43"/>
      <c r="I10" s="20"/>
      <c r="J10" s="20"/>
      <c r="K10" s="20"/>
      <c r="L10" s="20"/>
      <c r="M10" s="20"/>
      <c r="N10" s="20"/>
      <c r="O10" s="61"/>
    </row>
    <row r="11" spans="2:15" ht="16.5" thickBot="1">
      <c r="B11" s="62"/>
      <c r="C11" s="88"/>
      <c r="D11" s="23">
        <f t="shared" si="0"/>
        <v>0</v>
      </c>
      <c r="E11" s="92">
        <f t="shared" si="2"/>
        <v>0</v>
      </c>
      <c r="F11" s="7"/>
      <c r="G11" s="42"/>
      <c r="H11" s="42"/>
      <c r="I11" s="7"/>
      <c r="J11" s="7"/>
      <c r="K11" s="7"/>
      <c r="L11" s="7"/>
      <c r="M11" s="7"/>
      <c r="N11" s="7"/>
      <c r="O11" s="60"/>
    </row>
    <row r="12" spans="2:15" ht="16.5" thickBot="1">
      <c r="B12" s="338" t="s">
        <v>11</v>
      </c>
      <c r="C12" s="342"/>
      <c r="D12" s="58">
        <f t="shared" si="0"/>
        <v>18000</v>
      </c>
      <c r="E12" s="58">
        <f t="shared" si="2"/>
        <v>0</v>
      </c>
      <c r="F12" s="6">
        <f>F13+F14</f>
        <v>0</v>
      </c>
      <c r="G12" s="6">
        <f aca="true" t="shared" si="4" ref="G12:O12">G13+G14</f>
        <v>0</v>
      </c>
      <c r="H12" s="6">
        <f t="shared" si="4"/>
        <v>18000</v>
      </c>
      <c r="I12" s="6">
        <f t="shared" si="4"/>
        <v>0</v>
      </c>
      <c r="J12" s="6">
        <f t="shared" si="4"/>
        <v>18000</v>
      </c>
      <c r="K12" s="6">
        <f t="shared" si="4"/>
        <v>0</v>
      </c>
      <c r="L12" s="6">
        <f t="shared" si="4"/>
        <v>0</v>
      </c>
      <c r="M12" s="6">
        <f t="shared" si="4"/>
        <v>0</v>
      </c>
      <c r="N12" s="6">
        <f t="shared" si="4"/>
        <v>0</v>
      </c>
      <c r="O12" s="102">
        <f t="shared" si="4"/>
        <v>0</v>
      </c>
    </row>
    <row r="13" spans="1:15" ht="15.75">
      <c r="A13" s="1">
        <v>3322</v>
      </c>
      <c r="B13" s="30">
        <v>1</v>
      </c>
      <c r="C13" s="24" t="s">
        <v>51</v>
      </c>
      <c r="D13" s="22">
        <f t="shared" si="0"/>
        <v>3000</v>
      </c>
      <c r="E13" s="22">
        <f t="shared" si="2"/>
        <v>0</v>
      </c>
      <c r="F13" s="20"/>
      <c r="G13" s="43"/>
      <c r="H13" s="43">
        <v>3000</v>
      </c>
      <c r="I13" s="20"/>
      <c r="J13" s="20">
        <v>3000</v>
      </c>
      <c r="K13" s="20"/>
      <c r="L13" s="20"/>
      <c r="M13" s="20"/>
      <c r="N13" s="20"/>
      <c r="O13" s="61"/>
    </row>
    <row r="14" spans="1:15" ht="15.75">
      <c r="A14" s="1">
        <v>3322</v>
      </c>
      <c r="B14" s="30">
        <v>2</v>
      </c>
      <c r="C14" s="105" t="s">
        <v>52</v>
      </c>
      <c r="D14" s="22">
        <f t="shared" si="0"/>
        <v>15000</v>
      </c>
      <c r="E14" s="22">
        <f t="shared" si="2"/>
        <v>0</v>
      </c>
      <c r="F14" s="20"/>
      <c r="G14" s="43"/>
      <c r="H14" s="43">
        <v>15000</v>
      </c>
      <c r="I14" s="20"/>
      <c r="J14" s="20">
        <v>15000</v>
      </c>
      <c r="K14" s="20"/>
      <c r="L14" s="20"/>
      <c r="M14" s="20"/>
      <c r="N14" s="20"/>
      <c r="O14" s="61"/>
    </row>
    <row r="15" spans="2:15" ht="16.5" thickBot="1">
      <c r="B15" s="32"/>
      <c r="C15" s="105"/>
      <c r="D15" s="22">
        <f t="shared" si="0"/>
        <v>0</v>
      </c>
      <c r="E15" s="22">
        <f t="shared" si="2"/>
        <v>0</v>
      </c>
      <c r="F15" s="20"/>
      <c r="G15" s="43"/>
      <c r="H15" s="43"/>
      <c r="I15" s="20"/>
      <c r="J15" s="20"/>
      <c r="K15" s="20"/>
      <c r="L15" s="20"/>
      <c r="M15" s="20"/>
      <c r="N15" s="20"/>
      <c r="O15" s="61"/>
    </row>
    <row r="16" spans="2:15" ht="16.5" thickBot="1">
      <c r="B16" s="338" t="s">
        <v>53</v>
      </c>
      <c r="C16" s="342"/>
      <c r="D16" s="58">
        <f>H16+F16</f>
        <v>3600</v>
      </c>
      <c r="E16" s="58">
        <f>G16+I16</f>
        <v>0</v>
      </c>
      <c r="F16" s="6">
        <f>F17</f>
        <v>0</v>
      </c>
      <c r="G16" s="6">
        <f aca="true" t="shared" si="5" ref="G16:O16">G17</f>
        <v>0</v>
      </c>
      <c r="H16" s="6">
        <f t="shared" si="5"/>
        <v>3600</v>
      </c>
      <c r="I16" s="6">
        <f t="shared" si="5"/>
        <v>0</v>
      </c>
      <c r="J16" s="6">
        <f t="shared" si="5"/>
        <v>3600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102">
        <f t="shared" si="5"/>
        <v>0</v>
      </c>
    </row>
    <row r="17" spans="1:15" ht="15.75">
      <c r="A17" s="1">
        <v>3540</v>
      </c>
      <c r="B17" s="31">
        <v>1</v>
      </c>
      <c r="C17" s="24" t="s">
        <v>54</v>
      </c>
      <c r="D17" s="22">
        <f t="shared" si="0"/>
        <v>3600</v>
      </c>
      <c r="E17" s="22">
        <f t="shared" si="2"/>
        <v>0</v>
      </c>
      <c r="F17" s="20"/>
      <c r="G17" s="43"/>
      <c r="H17" s="43">
        <v>3600</v>
      </c>
      <c r="I17" s="20"/>
      <c r="J17" s="20">
        <v>3600</v>
      </c>
      <c r="K17" s="20"/>
      <c r="L17" s="20"/>
      <c r="M17" s="20"/>
      <c r="N17" s="20"/>
      <c r="O17" s="61"/>
    </row>
    <row r="18" spans="2:15" ht="16.5" thickBot="1">
      <c r="B18" s="31"/>
      <c r="C18" s="24"/>
      <c r="D18" s="22">
        <f t="shared" si="0"/>
        <v>0</v>
      </c>
      <c r="E18" s="22">
        <f t="shared" si="2"/>
        <v>0</v>
      </c>
      <c r="F18" s="20"/>
      <c r="G18" s="43"/>
      <c r="H18" s="43"/>
      <c r="I18" s="20"/>
      <c r="J18" s="20"/>
      <c r="K18" s="20"/>
      <c r="L18" s="20"/>
      <c r="M18" s="20"/>
      <c r="N18" s="20"/>
      <c r="O18" s="61"/>
    </row>
    <row r="19" spans="2:15" ht="28.5" customHeight="1" thickBot="1">
      <c r="B19" s="347" t="s">
        <v>37</v>
      </c>
      <c r="C19" s="348"/>
      <c r="D19" s="58">
        <f t="shared" si="0"/>
        <v>205178</v>
      </c>
      <c r="E19" s="58">
        <f t="shared" si="2"/>
        <v>13920</v>
      </c>
      <c r="F19" s="38">
        <f>F20+F21+F22+F23+F24+F25+F26+F27</f>
        <v>88300</v>
      </c>
      <c r="G19" s="38">
        <f aca="true" t="shared" si="6" ref="G19:O19">G20+G21+G22+G23+G24+G25+G26+G27</f>
        <v>13920</v>
      </c>
      <c r="H19" s="38">
        <f t="shared" si="6"/>
        <v>116878</v>
      </c>
      <c r="I19" s="38">
        <f t="shared" si="6"/>
        <v>0</v>
      </c>
      <c r="J19" s="38">
        <f t="shared" si="6"/>
        <v>37860</v>
      </c>
      <c r="K19" s="38">
        <f t="shared" si="6"/>
        <v>0</v>
      </c>
      <c r="L19" s="38">
        <f t="shared" si="6"/>
        <v>0</v>
      </c>
      <c r="M19" s="38">
        <f t="shared" si="6"/>
        <v>0</v>
      </c>
      <c r="N19" s="38">
        <f t="shared" si="6"/>
        <v>0</v>
      </c>
      <c r="O19" s="39">
        <f t="shared" si="6"/>
        <v>0</v>
      </c>
    </row>
    <row r="20" spans="1:15" ht="15.75">
      <c r="A20" s="1">
        <v>2619</v>
      </c>
      <c r="B20" s="99">
        <v>1</v>
      </c>
      <c r="C20" s="100" t="s">
        <v>15</v>
      </c>
      <c r="D20" s="101">
        <f t="shared" si="0"/>
        <v>2000</v>
      </c>
      <c r="E20" s="101">
        <f t="shared" si="2"/>
        <v>0</v>
      </c>
      <c r="F20" s="64"/>
      <c r="G20" s="65"/>
      <c r="H20" s="65">
        <v>2000</v>
      </c>
      <c r="I20" s="64"/>
      <c r="J20" s="64">
        <v>2000</v>
      </c>
      <c r="K20" s="64"/>
      <c r="L20" s="64"/>
      <c r="M20" s="64"/>
      <c r="N20" s="64"/>
      <c r="O20" s="66"/>
    </row>
    <row r="21" spans="1:15" ht="15.75">
      <c r="A21" s="1">
        <v>2606</v>
      </c>
      <c r="B21" s="32">
        <v>2</v>
      </c>
      <c r="C21" s="8" t="s">
        <v>55</v>
      </c>
      <c r="D21" s="22">
        <f t="shared" si="0"/>
        <v>110300</v>
      </c>
      <c r="E21" s="22">
        <f t="shared" si="2"/>
        <v>13920</v>
      </c>
      <c r="F21" s="5">
        <v>88300</v>
      </c>
      <c r="G21" s="41">
        <v>13920</v>
      </c>
      <c r="H21" s="41">
        <v>22000</v>
      </c>
      <c r="I21" s="5"/>
      <c r="J21" s="5">
        <v>22000</v>
      </c>
      <c r="K21" s="5"/>
      <c r="L21" s="5"/>
      <c r="M21" s="5"/>
      <c r="N21" s="5"/>
      <c r="O21" s="59"/>
    </row>
    <row r="22" spans="1:15" ht="15.75">
      <c r="A22" s="1">
        <v>2606</v>
      </c>
      <c r="B22" s="32">
        <v>3</v>
      </c>
      <c r="C22" s="8" t="s">
        <v>44</v>
      </c>
      <c r="D22" s="128">
        <f t="shared" si="0"/>
        <v>9018</v>
      </c>
      <c r="E22" s="128">
        <f t="shared" si="2"/>
        <v>0</v>
      </c>
      <c r="F22" s="129"/>
      <c r="G22" s="127"/>
      <c r="H22" s="127">
        <v>9018</v>
      </c>
      <c r="I22" s="129"/>
      <c r="J22" s="129">
        <v>0</v>
      </c>
      <c r="K22" s="129"/>
      <c r="L22" s="129"/>
      <c r="M22" s="129"/>
      <c r="N22" s="129"/>
      <c r="O22" s="130"/>
    </row>
    <row r="23" spans="1:15" ht="15.75">
      <c r="A23" s="1">
        <v>2606</v>
      </c>
      <c r="B23" s="32">
        <v>4</v>
      </c>
      <c r="C23" s="8" t="s">
        <v>56</v>
      </c>
      <c r="D23" s="128">
        <f t="shared" si="0"/>
        <v>66000</v>
      </c>
      <c r="E23" s="128">
        <f t="shared" si="2"/>
        <v>0</v>
      </c>
      <c r="F23" s="129"/>
      <c r="G23" s="127"/>
      <c r="H23" s="127">
        <v>66000</v>
      </c>
      <c r="I23" s="129"/>
      <c r="J23" s="129">
        <v>0</v>
      </c>
      <c r="K23" s="129"/>
      <c r="L23" s="129"/>
      <c r="M23" s="129"/>
      <c r="N23" s="129"/>
      <c r="O23" s="130"/>
    </row>
    <row r="24" spans="1:15" ht="15.75">
      <c r="A24" s="1">
        <v>2606</v>
      </c>
      <c r="B24" s="32">
        <v>5</v>
      </c>
      <c r="C24" s="8" t="s">
        <v>59</v>
      </c>
      <c r="D24" s="22">
        <f t="shared" si="0"/>
        <v>9860</v>
      </c>
      <c r="E24" s="22">
        <f t="shared" si="2"/>
        <v>0</v>
      </c>
      <c r="F24" s="5"/>
      <c r="G24" s="41"/>
      <c r="H24" s="41">
        <v>9860</v>
      </c>
      <c r="I24" s="5"/>
      <c r="J24" s="5">
        <v>9860</v>
      </c>
      <c r="K24" s="5"/>
      <c r="L24" s="5"/>
      <c r="M24" s="5"/>
      <c r="N24" s="5"/>
      <c r="O24" s="59"/>
    </row>
    <row r="25" spans="1:15" ht="15.75">
      <c r="A25" s="1">
        <v>2606</v>
      </c>
      <c r="B25" s="32">
        <v>6</v>
      </c>
      <c r="C25" s="8" t="s">
        <v>57</v>
      </c>
      <c r="D25" s="128">
        <f t="shared" si="0"/>
        <v>4000</v>
      </c>
      <c r="E25" s="128">
        <f t="shared" si="2"/>
        <v>0</v>
      </c>
      <c r="F25" s="129"/>
      <c r="G25" s="127"/>
      <c r="H25" s="127">
        <v>4000</v>
      </c>
      <c r="I25" s="129"/>
      <c r="J25" s="129">
        <v>0</v>
      </c>
      <c r="K25" s="129"/>
      <c r="L25" s="129"/>
      <c r="M25" s="129"/>
      <c r="N25" s="129"/>
      <c r="O25" s="130"/>
    </row>
    <row r="26" spans="1:15" ht="15.75">
      <c r="A26" s="1">
        <v>2622</v>
      </c>
      <c r="B26" s="32">
        <v>7</v>
      </c>
      <c r="C26" s="8" t="s">
        <v>21</v>
      </c>
      <c r="D26" s="22">
        <f t="shared" si="0"/>
        <v>2000</v>
      </c>
      <c r="E26" s="22">
        <f t="shared" si="2"/>
        <v>0</v>
      </c>
      <c r="F26" s="5"/>
      <c r="G26" s="41"/>
      <c r="H26" s="41">
        <v>2000</v>
      </c>
      <c r="I26" s="5"/>
      <c r="J26" s="5">
        <v>2000</v>
      </c>
      <c r="K26" s="5"/>
      <c r="L26" s="5"/>
      <c r="M26" s="5"/>
      <c r="N26" s="5"/>
      <c r="O26" s="59"/>
    </row>
    <row r="27" spans="1:15" ht="15.75">
      <c r="A27" s="1">
        <v>2622</v>
      </c>
      <c r="B27" s="32">
        <v>8</v>
      </c>
      <c r="C27" s="8" t="s">
        <v>58</v>
      </c>
      <c r="D27" s="22">
        <f t="shared" si="0"/>
        <v>2000</v>
      </c>
      <c r="E27" s="22">
        <f t="shared" si="2"/>
        <v>0</v>
      </c>
      <c r="F27" s="5"/>
      <c r="G27" s="41"/>
      <c r="H27" s="41">
        <v>2000</v>
      </c>
      <c r="I27" s="5"/>
      <c r="J27" s="5">
        <v>2000</v>
      </c>
      <c r="K27" s="5"/>
      <c r="L27" s="5"/>
      <c r="M27" s="5"/>
      <c r="N27" s="5"/>
      <c r="O27" s="59"/>
    </row>
    <row r="28" spans="2:15" ht="16.5" thickBot="1">
      <c r="B28" s="32"/>
      <c r="C28" s="25"/>
      <c r="D28" s="22">
        <f t="shared" si="0"/>
        <v>0</v>
      </c>
      <c r="E28" s="22">
        <f t="shared" si="2"/>
        <v>0</v>
      </c>
      <c r="F28" s="5"/>
      <c r="G28" s="41"/>
      <c r="H28" s="41"/>
      <c r="I28" s="5"/>
      <c r="J28" s="5"/>
      <c r="K28" s="5"/>
      <c r="L28" s="5"/>
      <c r="M28" s="5"/>
      <c r="N28" s="5"/>
      <c r="O28" s="59"/>
    </row>
    <row r="29" spans="2:15" ht="16.5" thickBot="1">
      <c r="B29" s="338" t="s">
        <v>17</v>
      </c>
      <c r="C29" s="339"/>
      <c r="D29" s="58">
        <f t="shared" si="0"/>
        <v>100000</v>
      </c>
      <c r="E29" s="58">
        <f t="shared" si="2"/>
        <v>0</v>
      </c>
      <c r="F29" s="18">
        <f>F30</f>
        <v>0</v>
      </c>
      <c r="G29" s="18">
        <f aca="true" t="shared" si="7" ref="G29:O29">G30</f>
        <v>0</v>
      </c>
      <c r="H29" s="18">
        <f t="shared" si="7"/>
        <v>100000</v>
      </c>
      <c r="I29" s="18">
        <f t="shared" si="7"/>
        <v>0</v>
      </c>
      <c r="J29" s="18">
        <f t="shared" si="7"/>
        <v>100000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33">
        <f t="shared" si="7"/>
        <v>0</v>
      </c>
    </row>
    <row r="30" spans="1:15" ht="15.75">
      <c r="A30" s="1">
        <v>2759</v>
      </c>
      <c r="B30" s="99">
        <v>1</v>
      </c>
      <c r="C30" s="133" t="s">
        <v>60</v>
      </c>
      <c r="D30" s="101">
        <f t="shared" si="0"/>
        <v>100000</v>
      </c>
      <c r="E30" s="101">
        <f t="shared" si="2"/>
        <v>0</v>
      </c>
      <c r="F30" s="64"/>
      <c r="G30" s="64"/>
      <c r="H30" s="64">
        <v>100000</v>
      </c>
      <c r="I30" s="64"/>
      <c r="J30" s="64">
        <v>100000</v>
      </c>
      <c r="K30" s="64"/>
      <c r="L30" s="64"/>
      <c r="M30" s="64"/>
      <c r="N30" s="64"/>
      <c r="O30" s="134"/>
    </row>
    <row r="31" spans="2:15" ht="16.5" thickBot="1">
      <c r="B31" s="35"/>
      <c r="C31" s="71"/>
      <c r="D31" s="67">
        <f t="shared" si="0"/>
        <v>0</v>
      </c>
      <c r="E31" s="67">
        <f t="shared" si="2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111"/>
    </row>
    <row r="32" spans="2:15" ht="16.5" thickBot="1">
      <c r="B32" s="338" t="s">
        <v>16</v>
      </c>
      <c r="C32" s="342"/>
      <c r="D32" s="18">
        <f>H32+F32</f>
        <v>121400</v>
      </c>
      <c r="E32" s="58">
        <f t="shared" si="2"/>
        <v>7529</v>
      </c>
      <c r="F32" s="6">
        <f>F34+F35+F36+F37+F38+F39+F40+F41+F42+F43</f>
        <v>111400</v>
      </c>
      <c r="G32" s="6">
        <f aca="true" t="shared" si="8" ref="G32:O32">G34+G35+G36+G37+G38+G39+G40+G41+G42+G43</f>
        <v>0</v>
      </c>
      <c r="H32" s="6">
        <f t="shared" si="8"/>
        <v>10000</v>
      </c>
      <c r="I32" s="6">
        <f t="shared" si="8"/>
        <v>7529</v>
      </c>
      <c r="J32" s="6">
        <f t="shared" si="8"/>
        <v>10000</v>
      </c>
      <c r="K32" s="6">
        <f t="shared" si="8"/>
        <v>7529</v>
      </c>
      <c r="L32" s="6"/>
      <c r="M32" s="6"/>
      <c r="N32" s="6">
        <f t="shared" si="8"/>
        <v>0</v>
      </c>
      <c r="O32" s="102">
        <f t="shared" si="8"/>
        <v>0</v>
      </c>
    </row>
    <row r="33" spans="1:15" ht="15.75">
      <c r="A33" s="1">
        <v>2832</v>
      </c>
      <c r="B33" s="63"/>
      <c r="C33" s="74" t="s">
        <v>2</v>
      </c>
      <c r="D33" s="64"/>
      <c r="E33" s="64"/>
      <c r="F33" s="75"/>
      <c r="G33" s="76"/>
      <c r="H33" s="65"/>
      <c r="I33" s="64"/>
      <c r="J33" s="64"/>
      <c r="K33" s="64"/>
      <c r="L33" s="64"/>
      <c r="M33" s="64"/>
      <c r="N33" s="64"/>
      <c r="O33" s="66"/>
    </row>
    <row r="34" spans="2:15" ht="15.75">
      <c r="B34" s="32">
        <v>1</v>
      </c>
      <c r="C34" s="25" t="s">
        <v>3</v>
      </c>
      <c r="D34" s="22">
        <f aca="true" t="shared" si="9" ref="D34:D45">H34+F34</f>
        <v>16000</v>
      </c>
      <c r="E34" s="22">
        <f t="shared" si="2"/>
        <v>0</v>
      </c>
      <c r="F34" s="5">
        <v>16000</v>
      </c>
      <c r="G34" s="41"/>
      <c r="H34" s="41"/>
      <c r="I34" s="5"/>
      <c r="J34" s="5"/>
      <c r="K34" s="5"/>
      <c r="L34" s="5"/>
      <c r="M34" s="5"/>
      <c r="N34" s="5"/>
      <c r="O34" s="59"/>
    </row>
    <row r="35" spans="2:15" ht="15.75">
      <c r="B35" s="32">
        <v>2</v>
      </c>
      <c r="C35" s="25" t="s">
        <v>61</v>
      </c>
      <c r="D35" s="22">
        <f t="shared" si="9"/>
        <v>5400</v>
      </c>
      <c r="E35" s="22">
        <f t="shared" si="2"/>
        <v>0</v>
      </c>
      <c r="F35" s="5">
        <v>5400</v>
      </c>
      <c r="G35" s="41"/>
      <c r="H35" s="41"/>
      <c r="I35" s="5"/>
      <c r="J35" s="5"/>
      <c r="K35" s="5"/>
      <c r="L35" s="5"/>
      <c r="M35" s="5"/>
      <c r="N35" s="5"/>
      <c r="O35" s="59"/>
    </row>
    <row r="36" spans="2:15" ht="26.25">
      <c r="B36" s="32">
        <v>3</v>
      </c>
      <c r="C36" s="8" t="s">
        <v>22</v>
      </c>
      <c r="D36" s="22">
        <f t="shared" si="9"/>
        <v>5000</v>
      </c>
      <c r="E36" s="22">
        <f t="shared" si="2"/>
        <v>0</v>
      </c>
      <c r="F36" s="5">
        <v>5000</v>
      </c>
      <c r="G36" s="41"/>
      <c r="H36" s="41"/>
      <c r="I36" s="5"/>
      <c r="J36" s="5"/>
      <c r="K36" s="5"/>
      <c r="L36" s="5"/>
      <c r="M36" s="5"/>
      <c r="N36" s="5"/>
      <c r="O36" s="59"/>
    </row>
    <row r="37" spans="2:15" ht="15.75">
      <c r="B37" s="32">
        <v>4</v>
      </c>
      <c r="C37" s="25" t="s">
        <v>4</v>
      </c>
      <c r="D37" s="22">
        <f t="shared" si="9"/>
        <v>25000</v>
      </c>
      <c r="E37" s="22">
        <f t="shared" si="2"/>
        <v>0</v>
      </c>
      <c r="F37" s="5">
        <v>25000</v>
      </c>
      <c r="G37" s="41"/>
      <c r="H37" s="41"/>
      <c r="I37" s="5"/>
      <c r="J37" s="5"/>
      <c r="K37" s="5"/>
      <c r="L37" s="5"/>
      <c r="M37" s="5"/>
      <c r="N37" s="5"/>
      <c r="O37" s="59"/>
    </row>
    <row r="38" spans="2:15" ht="15.75">
      <c r="B38" s="32">
        <v>5</v>
      </c>
      <c r="C38" s="28" t="s">
        <v>6</v>
      </c>
      <c r="D38" s="22">
        <f t="shared" si="9"/>
        <v>15000</v>
      </c>
      <c r="E38" s="22">
        <f t="shared" si="2"/>
        <v>0</v>
      </c>
      <c r="F38" s="5">
        <v>15000</v>
      </c>
      <c r="G38" s="41"/>
      <c r="H38" s="41"/>
      <c r="I38" s="5"/>
      <c r="J38" s="5"/>
      <c r="K38" s="5"/>
      <c r="L38" s="5"/>
      <c r="M38" s="5"/>
      <c r="N38" s="5"/>
      <c r="O38" s="59"/>
    </row>
    <row r="39" spans="2:15" ht="15.75">
      <c r="B39" s="32">
        <v>6</v>
      </c>
      <c r="C39" s="8" t="s">
        <v>20</v>
      </c>
      <c r="D39" s="22">
        <f>H39+F39</f>
        <v>5000</v>
      </c>
      <c r="E39" s="22">
        <f aca="true" t="shared" si="10" ref="E39:E45">G39+I39</f>
        <v>0</v>
      </c>
      <c r="F39" s="5">
        <v>5000</v>
      </c>
      <c r="G39" s="41"/>
      <c r="H39" s="41"/>
      <c r="I39" s="5"/>
      <c r="J39" s="5"/>
      <c r="K39" s="5"/>
      <c r="L39" s="5"/>
      <c r="M39" s="5"/>
      <c r="N39" s="5"/>
      <c r="O39" s="59"/>
    </row>
    <row r="40" spans="2:15" ht="15.75">
      <c r="B40" s="32">
        <v>7</v>
      </c>
      <c r="C40" s="89" t="s">
        <v>7</v>
      </c>
      <c r="D40" s="23">
        <f>H40+F40</f>
        <v>40000</v>
      </c>
      <c r="E40" s="22">
        <f t="shared" si="10"/>
        <v>0</v>
      </c>
      <c r="F40" s="7">
        <v>40000</v>
      </c>
      <c r="G40" s="41"/>
      <c r="H40" s="41"/>
      <c r="I40" s="5"/>
      <c r="J40" s="5"/>
      <c r="K40" s="5"/>
      <c r="L40" s="5"/>
      <c r="M40" s="5"/>
      <c r="N40" s="5"/>
      <c r="O40" s="59"/>
    </row>
    <row r="41" spans="1:15" ht="15.75">
      <c r="A41" s="1">
        <v>2831</v>
      </c>
      <c r="B41" s="30">
        <v>8</v>
      </c>
      <c r="C41" s="26" t="s">
        <v>28</v>
      </c>
      <c r="D41" s="23">
        <f>H41+F41</f>
        <v>2000</v>
      </c>
      <c r="E41" s="23">
        <f t="shared" si="10"/>
        <v>0</v>
      </c>
      <c r="F41" s="7"/>
      <c r="G41" s="42"/>
      <c r="H41" s="42">
        <v>2000</v>
      </c>
      <c r="I41" s="7"/>
      <c r="J41" s="7">
        <v>2000</v>
      </c>
      <c r="K41" s="7"/>
      <c r="L41" s="7"/>
      <c r="M41" s="7"/>
      <c r="N41" s="7"/>
      <c r="O41" s="60"/>
    </row>
    <row r="42" spans="1:15" ht="15.75">
      <c r="A42" s="1">
        <v>2878</v>
      </c>
      <c r="B42" s="32">
        <v>9</v>
      </c>
      <c r="C42" s="8" t="s">
        <v>47</v>
      </c>
      <c r="D42" s="22">
        <f>H42+F42</f>
        <v>8000</v>
      </c>
      <c r="E42" s="22">
        <f t="shared" si="10"/>
        <v>7529</v>
      </c>
      <c r="F42" s="5"/>
      <c r="G42" s="5"/>
      <c r="H42" s="5">
        <v>8000</v>
      </c>
      <c r="I42" s="5">
        <v>7529</v>
      </c>
      <c r="J42" s="5">
        <v>8000</v>
      </c>
      <c r="K42" s="5">
        <v>7529</v>
      </c>
      <c r="L42" s="5"/>
      <c r="M42" s="5"/>
      <c r="N42" s="5"/>
      <c r="O42" s="120"/>
    </row>
    <row r="43" spans="2:15" ht="16.5" thickBot="1">
      <c r="B43" s="35"/>
      <c r="C43" s="135"/>
      <c r="D43" s="92">
        <f t="shared" si="9"/>
        <v>0</v>
      </c>
      <c r="E43" s="92">
        <f t="shared" si="10"/>
        <v>0</v>
      </c>
      <c r="F43" s="119"/>
      <c r="G43" s="69"/>
      <c r="H43" s="69"/>
      <c r="I43" s="68"/>
      <c r="J43" s="68"/>
      <c r="K43" s="68"/>
      <c r="L43" s="68"/>
      <c r="M43" s="68"/>
      <c r="N43" s="68"/>
      <c r="O43" s="70"/>
    </row>
    <row r="44" spans="2:15" ht="29.25" customHeight="1" thickBot="1">
      <c r="B44" s="349" t="s">
        <v>12</v>
      </c>
      <c r="C44" s="350"/>
      <c r="D44" s="103">
        <f t="shared" si="9"/>
        <v>440200</v>
      </c>
      <c r="E44" s="103">
        <f t="shared" si="10"/>
        <v>5055</v>
      </c>
      <c r="F44" s="145">
        <f aca="true" t="shared" si="11" ref="F44:O44">F45+F52+F67+F72+F77+F88+F92</f>
        <v>43000</v>
      </c>
      <c r="G44" s="145">
        <f t="shared" si="11"/>
        <v>5055</v>
      </c>
      <c r="H44" s="145">
        <f t="shared" si="11"/>
        <v>397200</v>
      </c>
      <c r="I44" s="145">
        <f t="shared" si="11"/>
        <v>0</v>
      </c>
      <c r="J44" s="145">
        <f t="shared" si="11"/>
        <v>394200</v>
      </c>
      <c r="K44" s="145">
        <f t="shared" si="11"/>
        <v>0</v>
      </c>
      <c r="L44" s="145">
        <f t="shared" si="11"/>
        <v>5925</v>
      </c>
      <c r="M44" s="145">
        <f t="shared" si="11"/>
        <v>5925</v>
      </c>
      <c r="N44" s="145">
        <f t="shared" si="11"/>
        <v>6880</v>
      </c>
      <c r="O44" s="146">
        <f t="shared" si="11"/>
        <v>6852</v>
      </c>
    </row>
    <row r="45" spans="2:15" ht="16.5" thickBot="1">
      <c r="B45" s="338" t="s">
        <v>10</v>
      </c>
      <c r="C45" s="339"/>
      <c r="D45" s="58">
        <f t="shared" si="9"/>
        <v>20500</v>
      </c>
      <c r="E45" s="58">
        <f t="shared" si="10"/>
        <v>5055</v>
      </c>
      <c r="F45" s="6">
        <f aca="true" t="shared" si="12" ref="F45:N45">F47+F49+F51</f>
        <v>10000</v>
      </c>
      <c r="G45" s="6">
        <f t="shared" si="12"/>
        <v>5055</v>
      </c>
      <c r="H45" s="6">
        <f t="shared" si="12"/>
        <v>10500</v>
      </c>
      <c r="I45" s="6">
        <f t="shared" si="12"/>
        <v>0</v>
      </c>
      <c r="J45" s="6">
        <f t="shared" si="12"/>
        <v>10500</v>
      </c>
      <c r="K45" s="6">
        <f t="shared" si="12"/>
        <v>0</v>
      </c>
      <c r="L45" s="6"/>
      <c r="M45" s="6"/>
      <c r="N45" s="6">
        <f t="shared" si="12"/>
        <v>0</v>
      </c>
      <c r="O45" s="102">
        <f>O47+O51</f>
        <v>0</v>
      </c>
    </row>
    <row r="46" spans="2:15" ht="15.75">
      <c r="B46" s="345" t="s">
        <v>38</v>
      </c>
      <c r="C46" s="346"/>
      <c r="D46" s="4"/>
      <c r="E46" s="4"/>
      <c r="F46" s="20"/>
      <c r="G46" s="43"/>
      <c r="H46" s="43"/>
      <c r="I46" s="20"/>
      <c r="J46" s="20"/>
      <c r="K46" s="20"/>
      <c r="L46" s="20"/>
      <c r="M46" s="20"/>
      <c r="N46" s="20"/>
      <c r="O46" s="61"/>
    </row>
    <row r="47" spans="1:15" ht="15.75">
      <c r="A47" s="1">
        <v>2122</v>
      </c>
      <c r="B47" s="32">
        <v>1</v>
      </c>
      <c r="C47" s="21" t="s">
        <v>30</v>
      </c>
      <c r="D47" s="22">
        <f>H47+F47</f>
        <v>10000</v>
      </c>
      <c r="E47" s="22">
        <f>G47+I47</f>
        <v>5055</v>
      </c>
      <c r="F47" s="7">
        <v>10000</v>
      </c>
      <c r="G47" s="5">
        <v>5055</v>
      </c>
      <c r="H47" s="5"/>
      <c r="I47" s="5"/>
      <c r="J47" s="5"/>
      <c r="K47" s="5"/>
      <c r="L47" s="5"/>
      <c r="M47" s="5"/>
      <c r="N47" s="5"/>
      <c r="O47" s="59">
        <v>0</v>
      </c>
    </row>
    <row r="48" spans="2:15" ht="15.75">
      <c r="B48" s="54" t="s">
        <v>62</v>
      </c>
      <c r="C48" s="53"/>
      <c r="D48" s="126"/>
      <c r="E48" s="22"/>
      <c r="F48" s="7"/>
      <c r="G48" s="5"/>
      <c r="H48" s="5"/>
      <c r="I48" s="7"/>
      <c r="J48" s="7"/>
      <c r="K48" s="7"/>
      <c r="L48" s="7"/>
      <c r="M48" s="7"/>
      <c r="N48" s="7"/>
      <c r="O48" s="120"/>
    </row>
    <row r="49" spans="1:15" ht="15.75">
      <c r="A49" s="1">
        <v>2122</v>
      </c>
      <c r="B49" s="32">
        <v>1</v>
      </c>
      <c r="C49" s="21" t="s">
        <v>63</v>
      </c>
      <c r="D49" s="23">
        <f>H49+F49</f>
        <v>10500</v>
      </c>
      <c r="E49" s="22">
        <f>G49+I49</f>
        <v>0</v>
      </c>
      <c r="F49" s="5"/>
      <c r="G49" s="5"/>
      <c r="H49" s="5">
        <v>10500</v>
      </c>
      <c r="I49" s="5"/>
      <c r="J49" s="7">
        <v>10500</v>
      </c>
      <c r="K49" s="7"/>
      <c r="L49" s="7"/>
      <c r="M49" s="7"/>
      <c r="N49" s="7"/>
      <c r="O49" s="120"/>
    </row>
    <row r="50" spans="2:15" ht="15.75">
      <c r="B50" s="54"/>
      <c r="C50" s="53"/>
      <c r="D50" s="23"/>
      <c r="E50" s="22"/>
      <c r="F50" s="5"/>
      <c r="G50" s="5"/>
      <c r="H50" s="5"/>
      <c r="I50" s="5"/>
      <c r="J50" s="7"/>
      <c r="K50" s="7"/>
      <c r="L50" s="7"/>
      <c r="M50" s="7"/>
      <c r="N50" s="7"/>
      <c r="O50" s="120"/>
    </row>
    <row r="51" spans="2:15" ht="16.5" thickBot="1">
      <c r="B51" s="106"/>
      <c r="C51" s="107"/>
      <c r="D51" s="67"/>
      <c r="E51" s="67"/>
      <c r="F51" s="119"/>
      <c r="G51" s="108"/>
      <c r="H51" s="109"/>
      <c r="I51" s="119"/>
      <c r="J51" s="68"/>
      <c r="K51" s="68"/>
      <c r="L51" s="68"/>
      <c r="M51" s="68"/>
      <c r="N51" s="68"/>
      <c r="O51" s="111"/>
    </row>
    <row r="52" spans="2:15" ht="16.5" thickBot="1">
      <c r="B52" s="338" t="s">
        <v>11</v>
      </c>
      <c r="C52" s="339"/>
      <c r="D52" s="58">
        <f>H52+F52</f>
        <v>4300</v>
      </c>
      <c r="E52" s="58">
        <f>G52+I52</f>
        <v>0</v>
      </c>
      <c r="F52" s="38">
        <f aca="true" t="shared" si="13" ref="F52:K52">F58+F66</f>
        <v>0</v>
      </c>
      <c r="G52" s="38">
        <f t="shared" si="13"/>
        <v>0</v>
      </c>
      <c r="H52" s="38">
        <f t="shared" si="13"/>
        <v>4300</v>
      </c>
      <c r="I52" s="38">
        <f t="shared" si="13"/>
        <v>0</v>
      </c>
      <c r="J52" s="38">
        <f t="shared" si="13"/>
        <v>4300</v>
      </c>
      <c r="K52" s="38">
        <f t="shared" si="13"/>
        <v>0</v>
      </c>
      <c r="L52" s="38">
        <f>L54+L55+L56+L58+L61+L62+L65+L66</f>
        <v>5925</v>
      </c>
      <c r="M52" s="38">
        <f>M54+M55+M56+M58+M61+M62+M65+M66</f>
        <v>5925</v>
      </c>
      <c r="N52" s="38">
        <f>N54+N55+N56+N58+N61+N62+N65+N66</f>
        <v>6880</v>
      </c>
      <c r="O52" s="38">
        <f>O54+O55+O56+O58+O61+O62+O65+O66</f>
        <v>6852</v>
      </c>
    </row>
    <row r="53" spans="2:15" ht="15.75">
      <c r="B53" s="340" t="s">
        <v>38</v>
      </c>
      <c r="C53" s="341"/>
      <c r="D53" s="103"/>
      <c r="E53" s="103"/>
      <c r="F53" s="136"/>
      <c r="G53" s="136"/>
      <c r="H53" s="137"/>
      <c r="I53" s="136"/>
      <c r="J53" s="77"/>
      <c r="K53" s="77"/>
      <c r="L53" s="77"/>
      <c r="M53" s="77"/>
      <c r="N53" s="77"/>
      <c r="O53" s="138"/>
    </row>
    <row r="54" spans="2:15" ht="15.75">
      <c r="B54" s="32">
        <v>1</v>
      </c>
      <c r="C54" s="57" t="s">
        <v>75</v>
      </c>
      <c r="D54" s="22"/>
      <c r="E54" s="22"/>
      <c r="F54" s="5"/>
      <c r="G54" s="5"/>
      <c r="H54" s="41"/>
      <c r="I54" s="5"/>
      <c r="J54" s="5"/>
      <c r="K54" s="5"/>
      <c r="L54" s="5"/>
      <c r="M54" s="5"/>
      <c r="N54" s="5">
        <v>3390</v>
      </c>
      <c r="O54" s="59">
        <v>3390</v>
      </c>
    </row>
    <row r="55" spans="2:15" ht="15.75">
      <c r="B55" s="32">
        <v>2</v>
      </c>
      <c r="C55" s="57" t="s">
        <v>80</v>
      </c>
      <c r="D55" s="22"/>
      <c r="E55" s="22"/>
      <c r="F55" s="5"/>
      <c r="G55" s="5"/>
      <c r="H55" s="41"/>
      <c r="I55" s="5"/>
      <c r="J55" s="5"/>
      <c r="K55" s="5"/>
      <c r="L55" s="5">
        <v>999</v>
      </c>
      <c r="M55" s="5">
        <v>999</v>
      </c>
      <c r="N55" s="5"/>
      <c r="O55" s="59"/>
    </row>
    <row r="56" spans="2:15" ht="15.75">
      <c r="B56" s="31">
        <v>3</v>
      </c>
      <c r="C56" s="57" t="s">
        <v>78</v>
      </c>
      <c r="D56" s="22"/>
      <c r="E56" s="22"/>
      <c r="F56" s="5"/>
      <c r="G56" s="5"/>
      <c r="H56" s="41"/>
      <c r="I56" s="5"/>
      <c r="J56" s="5"/>
      <c r="K56" s="5"/>
      <c r="L56" s="5">
        <v>1745</v>
      </c>
      <c r="M56" s="5">
        <v>1745</v>
      </c>
      <c r="N56" s="5">
        <v>350</v>
      </c>
      <c r="O56" s="59">
        <v>349</v>
      </c>
    </row>
    <row r="57" spans="2:15" ht="15.75">
      <c r="B57" s="54" t="s">
        <v>62</v>
      </c>
      <c r="C57" s="53"/>
      <c r="D57" s="19"/>
      <c r="E57" s="19"/>
      <c r="F57" s="20"/>
      <c r="G57" s="43"/>
      <c r="H57" s="43"/>
      <c r="I57" s="20"/>
      <c r="J57" s="20"/>
      <c r="K57" s="20"/>
      <c r="L57" s="20"/>
      <c r="M57" s="20"/>
      <c r="N57" s="20"/>
      <c r="O57" s="61"/>
    </row>
    <row r="58" spans="1:15" ht="15.75">
      <c r="A58" s="1">
        <v>2337</v>
      </c>
      <c r="B58" s="31">
        <v>1</v>
      </c>
      <c r="C58" s="118" t="s">
        <v>64</v>
      </c>
      <c r="D58" s="22">
        <f>H58+F58</f>
        <v>4300</v>
      </c>
      <c r="E58" s="22">
        <f>G58+I58</f>
        <v>0</v>
      </c>
      <c r="F58" s="20"/>
      <c r="G58" s="43"/>
      <c r="H58" s="43">
        <v>4300</v>
      </c>
      <c r="I58" s="20"/>
      <c r="J58" s="20">
        <v>4300</v>
      </c>
      <c r="K58" s="20"/>
      <c r="L58" s="20"/>
      <c r="M58" s="20"/>
      <c r="N58" s="20"/>
      <c r="O58" s="61"/>
    </row>
    <row r="59" spans="2:15" ht="15.75">
      <c r="B59" s="55">
        <v>2</v>
      </c>
      <c r="C59" s="56"/>
      <c r="D59" s="19"/>
      <c r="E59" s="19"/>
      <c r="F59" s="20"/>
      <c r="G59" s="43"/>
      <c r="H59" s="43"/>
      <c r="I59" s="20"/>
      <c r="J59" s="20"/>
      <c r="K59" s="20"/>
      <c r="L59" s="20"/>
      <c r="M59" s="20"/>
      <c r="N59" s="20"/>
      <c r="O59" s="61"/>
    </row>
    <row r="60" spans="2:15" ht="15.75">
      <c r="B60" s="343" t="s">
        <v>36</v>
      </c>
      <c r="C60" s="344"/>
      <c r="D60" s="4"/>
      <c r="E60" s="4"/>
      <c r="F60" s="20"/>
      <c r="G60" s="43"/>
      <c r="H60" s="20"/>
      <c r="I60" s="20"/>
      <c r="J60" s="20"/>
      <c r="K60" s="20"/>
      <c r="L60" s="20"/>
      <c r="M60" s="20"/>
      <c r="N60" s="20"/>
      <c r="O60" s="61"/>
    </row>
    <row r="61" spans="2:15" ht="15.75">
      <c r="B61" s="32">
        <v>1</v>
      </c>
      <c r="C61" s="57" t="s">
        <v>76</v>
      </c>
      <c r="D61" s="22"/>
      <c r="E61" s="22"/>
      <c r="F61" s="5"/>
      <c r="G61" s="5"/>
      <c r="H61" s="5"/>
      <c r="I61" s="5"/>
      <c r="J61" s="5"/>
      <c r="K61" s="5"/>
      <c r="L61" s="5"/>
      <c r="M61" s="5"/>
      <c r="N61" s="5">
        <v>2260</v>
      </c>
      <c r="O61" s="120">
        <v>2234</v>
      </c>
    </row>
    <row r="62" spans="2:15" ht="15.75">
      <c r="B62" s="32">
        <v>2</v>
      </c>
      <c r="C62" s="57" t="s">
        <v>79</v>
      </c>
      <c r="D62" s="22"/>
      <c r="E62" s="22"/>
      <c r="F62" s="5"/>
      <c r="G62" s="5"/>
      <c r="H62" s="5"/>
      <c r="I62" s="5"/>
      <c r="J62" s="5"/>
      <c r="K62" s="5"/>
      <c r="L62" s="5">
        <v>3181</v>
      </c>
      <c r="M62" s="5">
        <v>3181</v>
      </c>
      <c r="N62" s="5"/>
      <c r="O62" s="120"/>
    </row>
    <row r="63" spans="2:15" ht="15.75">
      <c r="B63" s="32">
        <v>3</v>
      </c>
      <c r="C63" s="57"/>
      <c r="D63" s="22"/>
      <c r="E63" s="22"/>
      <c r="F63" s="5"/>
      <c r="G63" s="5"/>
      <c r="H63" s="5"/>
      <c r="I63" s="5"/>
      <c r="J63" s="5"/>
      <c r="K63" s="5"/>
      <c r="L63" s="5"/>
      <c r="M63" s="5"/>
      <c r="N63" s="5"/>
      <c r="O63" s="120"/>
    </row>
    <row r="64" spans="2:15" ht="15.75">
      <c r="B64" s="54" t="s">
        <v>46</v>
      </c>
      <c r="C64" s="53"/>
      <c r="D64" s="4"/>
      <c r="E64" s="4"/>
      <c r="F64" s="20"/>
      <c r="G64" s="43"/>
      <c r="H64" s="20"/>
      <c r="I64" s="20"/>
      <c r="J64" s="20"/>
      <c r="K64" s="20"/>
      <c r="L64" s="20"/>
      <c r="M64" s="20"/>
      <c r="N64" s="5"/>
      <c r="O64" s="120"/>
    </row>
    <row r="65" spans="1:15" ht="15.75">
      <c r="A65" s="1">
        <v>2311</v>
      </c>
      <c r="B65" s="32">
        <v>1</v>
      </c>
      <c r="C65" s="21" t="s">
        <v>13</v>
      </c>
      <c r="D65" s="22"/>
      <c r="E65" s="22"/>
      <c r="F65" s="5"/>
      <c r="G65" s="5"/>
      <c r="H65" s="5">
        <v>5000</v>
      </c>
      <c r="I65" s="5"/>
      <c r="J65" s="5">
        <v>5000</v>
      </c>
      <c r="K65" s="5"/>
      <c r="L65" s="5"/>
      <c r="M65" s="5"/>
      <c r="N65" s="5"/>
      <c r="O65" s="120"/>
    </row>
    <row r="66" spans="1:15" ht="16.5" thickBot="1">
      <c r="A66" s="1">
        <v>1739</v>
      </c>
      <c r="B66" s="106">
        <v>2</v>
      </c>
      <c r="C66" s="107" t="s">
        <v>74</v>
      </c>
      <c r="D66" s="92"/>
      <c r="E66" s="92"/>
      <c r="F66" s="109"/>
      <c r="G66" s="109"/>
      <c r="H66" s="119"/>
      <c r="I66" s="109"/>
      <c r="J66" s="119"/>
      <c r="K66" s="119"/>
      <c r="L66" s="119"/>
      <c r="M66" s="119"/>
      <c r="N66" s="119">
        <v>880</v>
      </c>
      <c r="O66" s="110">
        <v>879</v>
      </c>
    </row>
    <row r="67" spans="2:15" ht="16.5" thickBot="1">
      <c r="B67" s="338" t="s">
        <v>29</v>
      </c>
      <c r="C67" s="342"/>
      <c r="D67" s="58">
        <f>H67+F67</f>
        <v>41000</v>
      </c>
      <c r="E67" s="58">
        <f>G67+I67</f>
        <v>0</v>
      </c>
      <c r="F67" s="38">
        <f>F69+F70</f>
        <v>0</v>
      </c>
      <c r="G67" s="38">
        <f>G69+G70</f>
        <v>0</v>
      </c>
      <c r="H67" s="38">
        <f>H69+H70</f>
        <v>41000</v>
      </c>
      <c r="I67" s="38">
        <f aca="true" t="shared" si="14" ref="I67:O67">I69+I70</f>
        <v>0</v>
      </c>
      <c r="J67" s="38">
        <f t="shared" si="14"/>
        <v>41000</v>
      </c>
      <c r="K67" s="38">
        <f t="shared" si="14"/>
        <v>0</v>
      </c>
      <c r="L67" s="38">
        <f t="shared" si="14"/>
        <v>0</v>
      </c>
      <c r="M67" s="38">
        <f t="shared" si="14"/>
        <v>0</v>
      </c>
      <c r="N67" s="38">
        <f t="shared" si="14"/>
        <v>0</v>
      </c>
      <c r="O67" s="39">
        <f t="shared" si="14"/>
        <v>0</v>
      </c>
    </row>
    <row r="68" spans="2:15" ht="15.75">
      <c r="B68" s="63"/>
      <c r="C68" s="125" t="s">
        <v>65</v>
      </c>
      <c r="D68" s="77"/>
      <c r="E68" s="77"/>
      <c r="F68" s="78"/>
      <c r="G68" s="79"/>
      <c r="H68" s="64"/>
      <c r="I68" s="64"/>
      <c r="J68" s="64"/>
      <c r="K68" s="64"/>
      <c r="L68" s="64"/>
      <c r="M68" s="64"/>
      <c r="N68" s="64"/>
      <c r="O68" s="134"/>
    </row>
    <row r="69" spans="1:15" ht="15.75">
      <c r="A69" s="1">
        <v>2412</v>
      </c>
      <c r="B69" s="55">
        <v>1</v>
      </c>
      <c r="C69" s="29" t="s">
        <v>66</v>
      </c>
      <c r="D69" s="22">
        <f>H69+F69</f>
        <v>25000</v>
      </c>
      <c r="E69" s="22">
        <f>G69+I69</f>
        <v>0</v>
      </c>
      <c r="F69" s="5"/>
      <c r="G69" s="5"/>
      <c r="H69" s="5">
        <v>25000</v>
      </c>
      <c r="I69" s="5"/>
      <c r="J69" s="5">
        <v>25000</v>
      </c>
      <c r="K69" s="5"/>
      <c r="L69" s="5"/>
      <c r="M69" s="5"/>
      <c r="N69" s="5"/>
      <c r="O69" s="120"/>
    </row>
    <row r="70" spans="1:15" ht="15.75">
      <c r="A70" s="1">
        <v>2412</v>
      </c>
      <c r="B70" s="30">
        <v>2</v>
      </c>
      <c r="C70" s="25" t="s">
        <v>25</v>
      </c>
      <c r="D70" s="22">
        <f>H70+F70</f>
        <v>16000</v>
      </c>
      <c r="E70" s="22">
        <f>G70+I70</f>
        <v>0</v>
      </c>
      <c r="F70" s="5"/>
      <c r="G70" s="5"/>
      <c r="H70" s="5">
        <v>16000</v>
      </c>
      <c r="I70" s="5"/>
      <c r="J70" s="5">
        <v>16000</v>
      </c>
      <c r="K70" s="5"/>
      <c r="L70" s="5"/>
      <c r="M70" s="5"/>
      <c r="N70" s="5"/>
      <c r="O70" s="120"/>
    </row>
    <row r="71" spans="2:15" ht="16.5" thickBot="1">
      <c r="B71" s="35"/>
      <c r="C71" s="71"/>
      <c r="D71" s="67"/>
      <c r="E71" s="67"/>
      <c r="F71" s="68"/>
      <c r="G71" s="68"/>
      <c r="H71" s="68"/>
      <c r="I71" s="68"/>
      <c r="J71" s="68"/>
      <c r="K71" s="68"/>
      <c r="L71" s="68"/>
      <c r="M71" s="68"/>
      <c r="N71" s="68"/>
      <c r="O71" s="111"/>
    </row>
    <row r="72" spans="2:15" ht="16.5" thickBot="1">
      <c r="B72" s="338" t="s">
        <v>53</v>
      </c>
      <c r="C72" s="342"/>
      <c r="D72" s="58">
        <f>H72+F72</f>
        <v>3000</v>
      </c>
      <c r="E72" s="58">
        <f>G72+I72</f>
        <v>0</v>
      </c>
      <c r="F72" s="6">
        <f>F74+F76</f>
        <v>0</v>
      </c>
      <c r="G72" s="6">
        <f>G74+G76</f>
        <v>0</v>
      </c>
      <c r="H72" s="6">
        <f>H74+H76</f>
        <v>3000</v>
      </c>
      <c r="I72" s="6">
        <f aca="true" t="shared" si="15" ref="I72:O72">I74+I76</f>
        <v>0</v>
      </c>
      <c r="J72" s="6">
        <f t="shared" si="15"/>
        <v>0</v>
      </c>
      <c r="K72" s="6">
        <f t="shared" si="15"/>
        <v>0</v>
      </c>
      <c r="L72" s="6">
        <f t="shared" si="15"/>
        <v>0</v>
      </c>
      <c r="M72" s="6">
        <f t="shared" si="15"/>
        <v>0</v>
      </c>
      <c r="N72" s="6">
        <f t="shared" si="15"/>
        <v>0</v>
      </c>
      <c r="O72" s="102">
        <f t="shared" si="15"/>
        <v>0</v>
      </c>
    </row>
    <row r="73" spans="2:15" ht="15.75">
      <c r="B73" s="340" t="s">
        <v>38</v>
      </c>
      <c r="C73" s="341"/>
      <c r="D73" s="103"/>
      <c r="E73" s="103"/>
      <c r="F73" s="77"/>
      <c r="G73" s="77"/>
      <c r="H73" s="77"/>
      <c r="I73" s="77"/>
      <c r="J73" s="77"/>
      <c r="K73" s="77"/>
      <c r="L73" s="77"/>
      <c r="M73" s="77"/>
      <c r="N73" s="77"/>
      <c r="O73" s="139"/>
    </row>
    <row r="74" spans="1:15" ht="15.75">
      <c r="A74" s="1">
        <v>2540</v>
      </c>
      <c r="B74" s="32">
        <v>1</v>
      </c>
      <c r="C74" s="25" t="s">
        <v>72</v>
      </c>
      <c r="D74" s="131"/>
      <c r="E74" s="131"/>
      <c r="F74" s="132"/>
      <c r="G74" s="132"/>
      <c r="H74" s="132">
        <v>1500</v>
      </c>
      <c r="I74" s="132"/>
      <c r="J74" s="132"/>
      <c r="K74" s="132"/>
      <c r="L74" s="132"/>
      <c r="M74" s="132"/>
      <c r="N74" s="132"/>
      <c r="O74" s="140"/>
    </row>
    <row r="75" spans="2:15" ht="15.75">
      <c r="B75" s="345" t="s">
        <v>36</v>
      </c>
      <c r="C75" s="346"/>
      <c r="D75" s="131"/>
      <c r="E75" s="131"/>
      <c r="F75" s="132"/>
      <c r="G75" s="132"/>
      <c r="H75" s="132"/>
      <c r="I75" s="132"/>
      <c r="J75" s="132"/>
      <c r="K75" s="132"/>
      <c r="L75" s="132"/>
      <c r="M75" s="132"/>
      <c r="N75" s="132"/>
      <c r="O75" s="140"/>
    </row>
    <row r="76" spans="1:15" ht="16.5" thickBot="1">
      <c r="A76" s="1">
        <v>1540</v>
      </c>
      <c r="B76" s="35">
        <v>2</v>
      </c>
      <c r="C76" s="71" t="s">
        <v>73</v>
      </c>
      <c r="D76" s="67"/>
      <c r="E76" s="67"/>
      <c r="F76" s="68"/>
      <c r="G76" s="68"/>
      <c r="H76" s="68">
        <v>1500</v>
      </c>
      <c r="I76" s="68"/>
      <c r="J76" s="68"/>
      <c r="K76" s="68"/>
      <c r="L76" s="68"/>
      <c r="M76" s="68"/>
      <c r="N76" s="68"/>
      <c r="O76" s="111"/>
    </row>
    <row r="77" spans="2:15" ht="27" customHeight="1" thickBot="1">
      <c r="B77" s="347" t="s">
        <v>37</v>
      </c>
      <c r="C77" s="348"/>
      <c r="D77" s="58">
        <f>H77+F77</f>
        <v>122400</v>
      </c>
      <c r="E77" s="58">
        <f>G77+I77</f>
        <v>0</v>
      </c>
      <c r="F77" s="6">
        <f>F79+F81+F82+F83+F84+F85+F86</f>
        <v>33000</v>
      </c>
      <c r="G77" s="6">
        <f aca="true" t="shared" si="16" ref="G77:O77">G79+G81+G82+G83+G84+G85+G86</f>
        <v>0</v>
      </c>
      <c r="H77" s="6">
        <f t="shared" si="16"/>
        <v>89400</v>
      </c>
      <c r="I77" s="6">
        <f t="shared" si="16"/>
        <v>0</v>
      </c>
      <c r="J77" s="6">
        <f t="shared" si="16"/>
        <v>89400</v>
      </c>
      <c r="K77" s="6">
        <f t="shared" si="16"/>
        <v>0</v>
      </c>
      <c r="L77" s="6">
        <f t="shared" si="16"/>
        <v>0</v>
      </c>
      <c r="M77" s="6">
        <f t="shared" si="16"/>
        <v>0</v>
      </c>
      <c r="N77" s="6">
        <f t="shared" si="16"/>
        <v>0</v>
      </c>
      <c r="O77" s="102">
        <f t="shared" si="16"/>
        <v>0</v>
      </c>
    </row>
    <row r="78" spans="2:15" ht="15.75">
      <c r="B78" s="340" t="s">
        <v>36</v>
      </c>
      <c r="C78" s="341"/>
      <c r="D78" s="101"/>
      <c r="E78" s="101"/>
      <c r="F78" s="64"/>
      <c r="G78" s="65"/>
      <c r="H78" s="65"/>
      <c r="I78" s="64"/>
      <c r="J78" s="64"/>
      <c r="K78" s="64"/>
      <c r="L78" s="64"/>
      <c r="M78" s="64"/>
      <c r="N78" s="64"/>
      <c r="O78" s="66"/>
    </row>
    <row r="79" spans="1:15" ht="15.75">
      <c r="A79" s="1">
        <v>2619</v>
      </c>
      <c r="B79" s="32">
        <v>1</v>
      </c>
      <c r="C79" s="21" t="s">
        <v>23</v>
      </c>
      <c r="D79" s="22">
        <f>H79+F79</f>
        <v>25000</v>
      </c>
      <c r="E79" s="22">
        <f>G79+I79</f>
        <v>0</v>
      </c>
      <c r="F79" s="5">
        <v>25000</v>
      </c>
      <c r="G79" s="41"/>
      <c r="H79" s="41"/>
      <c r="I79" s="5"/>
      <c r="J79" s="5"/>
      <c r="K79" s="5"/>
      <c r="L79" s="5"/>
      <c r="M79" s="5"/>
      <c r="N79" s="5"/>
      <c r="O79" s="59"/>
    </row>
    <row r="80" spans="2:15" ht="15.75">
      <c r="B80" s="32"/>
      <c r="C80" s="27" t="s">
        <v>48</v>
      </c>
      <c r="D80" s="22"/>
      <c r="E80" s="22"/>
      <c r="F80" s="9"/>
      <c r="G80" s="44"/>
      <c r="H80" s="44"/>
      <c r="I80" s="9"/>
      <c r="J80" s="9"/>
      <c r="K80" s="9"/>
      <c r="L80" s="9"/>
      <c r="M80" s="9"/>
      <c r="N80" s="9"/>
      <c r="O80" s="72"/>
    </row>
    <row r="81" spans="1:15" ht="15.75">
      <c r="A81" s="1">
        <v>2619</v>
      </c>
      <c r="B81" s="32">
        <v>1</v>
      </c>
      <c r="C81" s="25" t="s">
        <v>24</v>
      </c>
      <c r="D81" s="22">
        <f aca="true" t="shared" si="17" ref="D81:D86">H81+F81</f>
        <v>10000</v>
      </c>
      <c r="E81" s="22">
        <f>G81+I81</f>
        <v>0</v>
      </c>
      <c r="F81" s="5"/>
      <c r="G81" s="41"/>
      <c r="H81" s="41">
        <v>10000</v>
      </c>
      <c r="I81" s="5"/>
      <c r="J81" s="5">
        <v>10000</v>
      </c>
      <c r="K81" s="5"/>
      <c r="L81" s="5"/>
      <c r="M81" s="5"/>
      <c r="N81" s="5"/>
      <c r="O81" s="59"/>
    </row>
    <row r="82" spans="1:15" ht="15.75">
      <c r="A82" s="1">
        <v>2603</v>
      </c>
      <c r="B82" s="32">
        <v>2</v>
      </c>
      <c r="C82" s="25" t="s">
        <v>67</v>
      </c>
      <c r="D82" s="22">
        <f t="shared" si="17"/>
        <v>13000</v>
      </c>
      <c r="E82" s="22">
        <f>G82+I82</f>
        <v>0</v>
      </c>
      <c r="F82" s="5"/>
      <c r="G82" s="41"/>
      <c r="H82" s="41">
        <v>13000</v>
      </c>
      <c r="I82" s="5"/>
      <c r="J82" s="5">
        <v>13000</v>
      </c>
      <c r="K82" s="5"/>
      <c r="L82" s="5"/>
      <c r="M82" s="5"/>
      <c r="N82" s="5"/>
      <c r="O82" s="59"/>
    </row>
    <row r="83" spans="1:15" ht="15.75">
      <c r="A83" s="1">
        <v>2603</v>
      </c>
      <c r="B83" s="30">
        <v>3</v>
      </c>
      <c r="C83" s="25" t="s">
        <v>59</v>
      </c>
      <c r="D83" s="23">
        <f t="shared" si="17"/>
        <v>5000</v>
      </c>
      <c r="E83" s="22">
        <f>I83+G83</f>
        <v>0</v>
      </c>
      <c r="F83" s="7">
        <v>5000</v>
      </c>
      <c r="G83" s="42"/>
      <c r="H83" s="42"/>
      <c r="I83" s="7"/>
      <c r="J83" s="7"/>
      <c r="K83" s="7"/>
      <c r="L83" s="7"/>
      <c r="M83" s="7"/>
      <c r="N83" s="7"/>
      <c r="O83" s="60"/>
    </row>
    <row r="84" spans="1:15" ht="15.75">
      <c r="A84" s="1">
        <v>2619</v>
      </c>
      <c r="B84" s="30">
        <v>4</v>
      </c>
      <c r="C84" s="26" t="s">
        <v>49</v>
      </c>
      <c r="D84" s="22">
        <f t="shared" si="17"/>
        <v>3000</v>
      </c>
      <c r="E84" s="22">
        <f>I84+G84</f>
        <v>0</v>
      </c>
      <c r="F84" s="7">
        <v>3000</v>
      </c>
      <c r="G84" s="42"/>
      <c r="H84" s="42"/>
      <c r="I84" s="7"/>
      <c r="J84" s="7"/>
      <c r="K84" s="7"/>
      <c r="L84" s="7"/>
      <c r="M84" s="7"/>
      <c r="N84" s="7"/>
      <c r="O84" s="60"/>
    </row>
    <row r="85" spans="1:15" ht="15.75">
      <c r="A85" s="1">
        <v>2623</v>
      </c>
      <c r="B85" s="30">
        <v>5</v>
      </c>
      <c r="C85" s="26" t="s">
        <v>27</v>
      </c>
      <c r="D85" s="23">
        <f t="shared" si="17"/>
        <v>30000</v>
      </c>
      <c r="E85" s="22">
        <f>G85+I85</f>
        <v>0</v>
      </c>
      <c r="F85" s="7"/>
      <c r="G85" s="42"/>
      <c r="H85" s="42">
        <v>30000</v>
      </c>
      <c r="I85" s="7"/>
      <c r="J85" s="7">
        <v>30000</v>
      </c>
      <c r="K85" s="7"/>
      <c r="L85" s="7"/>
      <c r="M85" s="7"/>
      <c r="N85" s="7"/>
      <c r="O85" s="60"/>
    </row>
    <row r="86" spans="1:15" ht="15.75">
      <c r="A86" s="1">
        <v>2604</v>
      </c>
      <c r="B86" s="32">
        <v>6</v>
      </c>
      <c r="C86" s="25" t="s">
        <v>68</v>
      </c>
      <c r="D86" s="22">
        <f t="shared" si="17"/>
        <v>36400</v>
      </c>
      <c r="E86" s="22"/>
      <c r="F86" s="5"/>
      <c r="G86" s="5"/>
      <c r="H86" s="5">
        <v>36400</v>
      </c>
      <c r="I86" s="5"/>
      <c r="J86" s="5">
        <v>36400</v>
      </c>
      <c r="K86" s="5"/>
      <c r="L86" s="5"/>
      <c r="M86" s="5"/>
      <c r="N86" s="5"/>
      <c r="O86" s="120"/>
    </row>
    <row r="87" spans="2:15" ht="16.5" thickBot="1">
      <c r="B87" s="144"/>
      <c r="C87" s="71"/>
      <c r="D87" s="67"/>
      <c r="E87" s="67"/>
      <c r="F87" s="68"/>
      <c r="G87" s="68"/>
      <c r="H87" s="68"/>
      <c r="I87" s="68"/>
      <c r="J87" s="68"/>
      <c r="K87" s="68"/>
      <c r="L87" s="68"/>
      <c r="M87" s="68"/>
      <c r="N87" s="68"/>
      <c r="O87" s="111"/>
    </row>
    <row r="88" spans="2:16" ht="16.5" thickBot="1">
      <c r="B88" s="336" t="s">
        <v>17</v>
      </c>
      <c r="C88" s="337"/>
      <c r="D88" s="92">
        <f>H88+F88</f>
        <v>240000</v>
      </c>
      <c r="E88" s="92">
        <f>G88+I88</f>
        <v>0</v>
      </c>
      <c r="F88" s="104">
        <f>F90+F91</f>
        <v>0</v>
      </c>
      <c r="G88" s="104">
        <f aca="true" t="shared" si="18" ref="G88:O88">G90+G91</f>
        <v>0</v>
      </c>
      <c r="H88" s="104">
        <f t="shared" si="18"/>
        <v>240000</v>
      </c>
      <c r="I88" s="104">
        <f t="shared" si="18"/>
        <v>0</v>
      </c>
      <c r="J88" s="104">
        <f t="shared" si="18"/>
        <v>240000</v>
      </c>
      <c r="K88" s="104">
        <f t="shared" si="18"/>
        <v>0</v>
      </c>
      <c r="L88" s="104">
        <f t="shared" si="18"/>
        <v>0</v>
      </c>
      <c r="M88" s="104">
        <f t="shared" si="18"/>
        <v>0</v>
      </c>
      <c r="N88" s="104">
        <f t="shared" si="18"/>
        <v>0</v>
      </c>
      <c r="O88" s="143">
        <f t="shared" si="18"/>
        <v>0</v>
      </c>
      <c r="P88" s="34"/>
    </row>
    <row r="89" spans="1:16" ht="15.75">
      <c r="A89" s="12"/>
      <c r="B89" s="340" t="s">
        <v>35</v>
      </c>
      <c r="C89" s="341"/>
      <c r="D89" s="103">
        <f>H89+F89</f>
        <v>0</v>
      </c>
      <c r="E89" s="103">
        <f>G89+I89</f>
        <v>0</v>
      </c>
      <c r="F89" s="78"/>
      <c r="G89" s="79"/>
      <c r="H89" s="79"/>
      <c r="I89" s="78"/>
      <c r="J89" s="78"/>
      <c r="K89" s="78"/>
      <c r="L89" s="78"/>
      <c r="M89" s="78"/>
      <c r="N89" s="78"/>
      <c r="O89" s="80"/>
      <c r="P89" s="2"/>
    </row>
    <row r="90" spans="1:16" ht="15.75">
      <c r="A90" s="12">
        <v>2759</v>
      </c>
      <c r="B90" s="32">
        <v>1</v>
      </c>
      <c r="C90" s="141" t="s">
        <v>69</v>
      </c>
      <c r="D90" s="22"/>
      <c r="E90" s="22"/>
      <c r="F90" s="7"/>
      <c r="G90" s="42"/>
      <c r="H90" s="42">
        <v>125000</v>
      </c>
      <c r="I90" s="7"/>
      <c r="J90" s="7">
        <v>125000</v>
      </c>
      <c r="K90" s="7"/>
      <c r="L90" s="7"/>
      <c r="M90" s="7"/>
      <c r="N90" s="7"/>
      <c r="O90" s="60"/>
      <c r="P90" s="2"/>
    </row>
    <row r="91" spans="1:15" ht="16.5" thickBot="1">
      <c r="A91" s="1">
        <v>2759</v>
      </c>
      <c r="B91" s="35">
        <v>2</v>
      </c>
      <c r="C91" s="142" t="s">
        <v>70</v>
      </c>
      <c r="D91" s="92">
        <f>H91+F91</f>
        <v>115000</v>
      </c>
      <c r="E91" s="92">
        <f>G91+I91</f>
        <v>0</v>
      </c>
      <c r="F91" s="68"/>
      <c r="G91" s="69"/>
      <c r="H91" s="69">
        <v>115000</v>
      </c>
      <c r="I91" s="68"/>
      <c r="J91" s="68">
        <v>115000</v>
      </c>
      <c r="K91" s="68"/>
      <c r="L91" s="68"/>
      <c r="M91" s="68"/>
      <c r="N91" s="68"/>
      <c r="O91" s="70"/>
    </row>
    <row r="92" spans="2:15" ht="16.5" thickBot="1">
      <c r="B92" s="338" t="s">
        <v>16</v>
      </c>
      <c r="C92" s="339"/>
      <c r="D92" s="58">
        <f>H92+F92</f>
        <v>9000</v>
      </c>
      <c r="E92" s="58">
        <f>G92+I92</f>
        <v>0</v>
      </c>
      <c r="F92" s="37">
        <f>F94+F95+F96+F97</f>
        <v>0</v>
      </c>
      <c r="G92" s="37">
        <f aca="true" t="shared" si="19" ref="G92:O92">G94+G95+G96+G97</f>
        <v>0</v>
      </c>
      <c r="H92" s="37">
        <f t="shared" si="19"/>
        <v>9000</v>
      </c>
      <c r="I92" s="37">
        <f t="shared" si="19"/>
        <v>0</v>
      </c>
      <c r="J92" s="37">
        <f t="shared" si="19"/>
        <v>9000</v>
      </c>
      <c r="K92" s="37">
        <f t="shared" si="19"/>
        <v>0</v>
      </c>
      <c r="L92" s="37"/>
      <c r="M92" s="37"/>
      <c r="N92" s="37">
        <f t="shared" si="19"/>
        <v>0</v>
      </c>
      <c r="O92" s="102">
        <f t="shared" si="19"/>
        <v>0</v>
      </c>
    </row>
    <row r="93" spans="2:15" ht="15.75">
      <c r="B93" s="340" t="s">
        <v>35</v>
      </c>
      <c r="C93" s="341"/>
      <c r="D93" s="101"/>
      <c r="E93" s="103"/>
      <c r="F93" s="64"/>
      <c r="G93" s="65"/>
      <c r="H93" s="65"/>
      <c r="I93" s="64"/>
      <c r="J93" s="64"/>
      <c r="K93" s="64"/>
      <c r="L93" s="64"/>
      <c r="M93" s="64"/>
      <c r="N93" s="64"/>
      <c r="O93" s="66"/>
    </row>
    <row r="94" spans="1:15" ht="15.75">
      <c r="A94" s="1">
        <v>2831</v>
      </c>
      <c r="B94" s="113">
        <v>1</v>
      </c>
      <c r="C94" s="25" t="s">
        <v>26</v>
      </c>
      <c r="D94" s="23">
        <f>H94+F94</f>
        <v>3000</v>
      </c>
      <c r="E94" s="23">
        <f>G94+I94</f>
        <v>0</v>
      </c>
      <c r="F94" s="5"/>
      <c r="G94" s="5"/>
      <c r="H94" s="5">
        <v>3000</v>
      </c>
      <c r="I94" s="5"/>
      <c r="J94" s="5">
        <v>3000</v>
      </c>
      <c r="K94" s="5"/>
      <c r="L94" s="5"/>
      <c r="M94" s="5"/>
      <c r="N94" s="5"/>
      <c r="O94" s="120"/>
    </row>
    <row r="95" spans="1:15" ht="15.75">
      <c r="A95" s="1">
        <v>2898</v>
      </c>
      <c r="B95" s="113">
        <v>2</v>
      </c>
      <c r="C95" s="114" t="s">
        <v>71</v>
      </c>
      <c r="D95" s="23">
        <f>H95+F95</f>
        <v>6000</v>
      </c>
      <c r="E95" s="23">
        <f>G95+I95</f>
        <v>0</v>
      </c>
      <c r="F95" s="5"/>
      <c r="G95" s="5"/>
      <c r="H95" s="5">
        <v>6000</v>
      </c>
      <c r="I95" s="5"/>
      <c r="J95" s="5">
        <v>6000</v>
      </c>
      <c r="K95" s="5"/>
      <c r="L95" s="5"/>
      <c r="M95" s="5"/>
      <c r="N95" s="5"/>
      <c r="O95" s="120"/>
    </row>
    <row r="96" spans="2:15" ht="15.75">
      <c r="B96" s="113"/>
      <c r="C96" s="26"/>
      <c r="D96" s="23">
        <f>H96+F96</f>
        <v>0</v>
      </c>
      <c r="E96" s="23">
        <f>G96+I96</f>
        <v>0</v>
      </c>
      <c r="F96" s="5"/>
      <c r="G96" s="5"/>
      <c r="H96" s="5"/>
      <c r="I96" s="5"/>
      <c r="J96" s="5"/>
      <c r="K96" s="5"/>
      <c r="L96" s="5"/>
      <c r="M96" s="5"/>
      <c r="N96" s="7"/>
      <c r="O96" s="60"/>
    </row>
    <row r="97" spans="2:15" ht="16.5" thickBot="1">
      <c r="B97" s="35"/>
      <c r="C97" s="71"/>
      <c r="D97" s="67">
        <f>H97+F97</f>
        <v>0</v>
      </c>
      <c r="E97" s="67">
        <f>G97+I97</f>
        <v>0</v>
      </c>
      <c r="F97" s="68"/>
      <c r="G97" s="69"/>
      <c r="H97" s="69"/>
      <c r="I97" s="68"/>
      <c r="J97" s="68"/>
      <c r="K97" s="68"/>
      <c r="L97" s="68"/>
      <c r="M97" s="68"/>
      <c r="N97" s="68"/>
      <c r="O97" s="70"/>
    </row>
    <row r="98" spans="2:15" ht="20.25" customHeight="1" thickBot="1">
      <c r="B98" s="93"/>
      <c r="C98" s="94" t="s">
        <v>18</v>
      </c>
      <c r="D98" s="17">
        <f>H98+F98</f>
        <v>908378</v>
      </c>
      <c r="E98" s="58">
        <f>G98+I98</f>
        <v>26504</v>
      </c>
      <c r="F98" s="95">
        <f aca="true" t="shared" si="20" ref="F98:O98">F44+F8</f>
        <v>262700</v>
      </c>
      <c r="G98" s="95">
        <f t="shared" si="20"/>
        <v>18975</v>
      </c>
      <c r="H98" s="95">
        <f t="shared" si="20"/>
        <v>645678</v>
      </c>
      <c r="I98" s="95">
        <f t="shared" si="20"/>
        <v>7529</v>
      </c>
      <c r="J98" s="95">
        <f t="shared" si="20"/>
        <v>563660</v>
      </c>
      <c r="K98" s="95">
        <f t="shared" si="20"/>
        <v>7529</v>
      </c>
      <c r="L98" s="95">
        <f t="shared" si="20"/>
        <v>5925</v>
      </c>
      <c r="M98" s="95">
        <f t="shared" si="20"/>
        <v>5925</v>
      </c>
      <c r="N98" s="95">
        <f t="shared" si="20"/>
        <v>6880</v>
      </c>
      <c r="O98" s="95">
        <f t="shared" si="20"/>
        <v>6852</v>
      </c>
    </row>
    <row r="99" spans="3:10" ht="12.75">
      <c r="C99" s="73"/>
      <c r="E99" s="115"/>
      <c r="H99" s="12"/>
      <c r="J99" s="115"/>
    </row>
    <row r="100" spans="3:16" ht="15.75">
      <c r="C100" s="117"/>
      <c r="E100" s="116"/>
      <c r="H100" s="12"/>
      <c r="J100" s="115"/>
      <c r="N100" s="112"/>
      <c r="O100" s="112"/>
      <c r="P100" s="3"/>
    </row>
    <row r="101" spans="1:16" ht="12.75">
      <c r="A101" s="1">
        <v>2739</v>
      </c>
      <c r="C101" s="12" t="s">
        <v>81</v>
      </c>
      <c r="E101" s="116"/>
      <c r="G101" s="147"/>
      <c r="H101" s="12"/>
      <c r="I101" s="115"/>
      <c r="J101" s="115"/>
      <c r="P101" s="3"/>
    </row>
    <row r="102" spans="3:15" ht="12.75">
      <c r="C102" s="12"/>
      <c r="E102" s="115"/>
      <c r="H102" s="12"/>
      <c r="I102" s="116"/>
      <c r="J102" s="115"/>
      <c r="O102" s="124"/>
    </row>
    <row r="103" spans="3:9" ht="12.75">
      <c r="C103" s="12"/>
      <c r="E103" s="115"/>
      <c r="H103" s="12"/>
      <c r="I103" s="116"/>
    </row>
    <row r="104" spans="3:9" ht="12.75">
      <c r="C104" s="12"/>
      <c r="E104" s="115"/>
      <c r="I104" s="115"/>
    </row>
    <row r="105" spans="3:9" ht="12.75">
      <c r="C105" s="12"/>
      <c r="E105" s="115"/>
      <c r="I105" s="115"/>
    </row>
    <row r="106" ht="12.75">
      <c r="I106" s="11" t="s">
        <v>45</v>
      </c>
    </row>
    <row r="163" ht="12.75">
      <c r="P163" s="10"/>
    </row>
  </sheetData>
  <mergeCells count="30">
    <mergeCell ref="B8:C8"/>
    <mergeCell ref="B9:C9"/>
    <mergeCell ref="B12:C12"/>
    <mergeCell ref="B32:C32"/>
    <mergeCell ref="B2:K2"/>
    <mergeCell ref="B3:K3"/>
    <mergeCell ref="B4:B5"/>
    <mergeCell ref="C4:C5"/>
    <mergeCell ref="D4:D5"/>
    <mergeCell ref="F4:K4"/>
    <mergeCell ref="H5:K5"/>
    <mergeCell ref="B78:C78"/>
    <mergeCell ref="B19:C19"/>
    <mergeCell ref="B29:C29"/>
    <mergeCell ref="B44:C44"/>
    <mergeCell ref="B46:C46"/>
    <mergeCell ref="B45:C45"/>
    <mergeCell ref="B67:C67"/>
    <mergeCell ref="B53:C53"/>
    <mergeCell ref="B52:C52"/>
    <mergeCell ref="B88:C88"/>
    <mergeCell ref="B92:C92"/>
    <mergeCell ref="B93:C93"/>
    <mergeCell ref="B16:C16"/>
    <mergeCell ref="B89:C89"/>
    <mergeCell ref="B72:C72"/>
    <mergeCell ref="B73:C73"/>
    <mergeCell ref="B60:C60"/>
    <mergeCell ref="B75:C75"/>
    <mergeCell ref="B77:C77"/>
  </mergeCells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8"/>
  <sheetViews>
    <sheetView tabSelected="1" workbookViewId="0" topLeftCell="A136">
      <selection activeCell="D164" sqref="D164"/>
    </sheetView>
  </sheetViews>
  <sheetFormatPr defaultColWidth="9.140625" defaultRowHeight="12.75"/>
  <cols>
    <col min="1" max="1" width="7.00390625" style="1" customWidth="1"/>
    <col min="2" max="2" width="5.00390625" style="11" customWidth="1"/>
    <col min="3" max="3" width="57.7109375" style="11" customWidth="1"/>
    <col min="4" max="5" width="12.140625" style="11" customWidth="1"/>
    <col min="6" max="6" width="11.7109375" style="11" customWidth="1"/>
    <col min="7" max="7" width="11.8515625" style="11" customWidth="1"/>
    <col min="8" max="9" width="12.00390625" style="11" customWidth="1"/>
    <col min="10" max="11" width="10.57421875" style="12" customWidth="1"/>
    <col min="12" max="12" width="7.8515625" style="12" customWidth="1"/>
    <col min="13" max="13" width="8.421875" style="12" customWidth="1"/>
    <col min="14" max="14" width="7.7109375" style="12" customWidth="1"/>
    <col min="15" max="15" width="8.00390625" style="12" customWidth="1"/>
    <col min="16" max="17" width="8.140625" style="12" customWidth="1"/>
    <col min="18" max="16384" width="9.140625" style="1" customWidth="1"/>
  </cols>
  <sheetData>
    <row r="1" spans="1:17" ht="13.5">
      <c r="A1" s="157"/>
      <c r="B1" s="158"/>
      <c r="C1" s="159" t="s">
        <v>0</v>
      </c>
      <c r="D1" s="158"/>
      <c r="E1" s="158"/>
      <c r="F1" s="160"/>
      <c r="G1" s="160"/>
      <c r="H1" s="160"/>
      <c r="I1" s="160"/>
      <c r="J1" s="158"/>
      <c r="K1" s="158"/>
      <c r="L1" s="158"/>
      <c r="M1" s="158"/>
      <c r="N1" s="159" t="s">
        <v>120</v>
      </c>
      <c r="O1" s="158"/>
      <c r="P1" s="158"/>
      <c r="Q1" s="158"/>
    </row>
    <row r="2" spans="1:17" ht="15">
      <c r="A2" s="157"/>
      <c r="B2" s="368" t="s">
        <v>39</v>
      </c>
      <c r="C2" s="368"/>
      <c r="D2" s="368"/>
      <c r="E2" s="368"/>
      <c r="F2" s="368"/>
      <c r="G2" s="368"/>
      <c r="H2" s="368"/>
      <c r="I2" s="368"/>
      <c r="J2" s="368"/>
      <c r="K2" s="368"/>
      <c r="L2" s="161"/>
      <c r="M2" s="161"/>
      <c r="N2" s="161"/>
      <c r="O2" s="161"/>
      <c r="P2" s="157"/>
      <c r="Q2" s="157"/>
    </row>
    <row r="3" spans="1:17" ht="13.5" thickBot="1">
      <c r="A3" s="157"/>
      <c r="B3" s="369" t="s">
        <v>122</v>
      </c>
      <c r="C3" s="369"/>
      <c r="D3" s="369"/>
      <c r="E3" s="369"/>
      <c r="F3" s="369"/>
      <c r="G3" s="369"/>
      <c r="H3" s="369"/>
      <c r="I3" s="369"/>
      <c r="J3" s="369"/>
      <c r="K3" s="369"/>
      <c r="L3" s="162"/>
      <c r="M3" s="162"/>
      <c r="N3" s="162"/>
      <c r="O3" s="162"/>
      <c r="P3" s="157"/>
      <c r="Q3" s="157"/>
    </row>
    <row r="4" spans="1:17" ht="13.5" thickBot="1">
      <c r="A4" s="157"/>
      <c r="B4" s="362" t="s">
        <v>5</v>
      </c>
      <c r="C4" s="364" t="s">
        <v>8</v>
      </c>
      <c r="D4" s="155" t="s">
        <v>1</v>
      </c>
      <c r="E4" s="163"/>
      <c r="F4" s="370" t="s">
        <v>14</v>
      </c>
      <c r="G4" s="370"/>
      <c r="H4" s="371"/>
      <c r="I4" s="371"/>
      <c r="J4" s="371"/>
      <c r="K4" s="371"/>
      <c r="L4" s="164"/>
      <c r="M4" s="164"/>
      <c r="N4" s="164"/>
      <c r="O4" s="164"/>
      <c r="P4" s="165"/>
      <c r="Q4" s="166"/>
    </row>
    <row r="5" spans="1:17" ht="14.25" thickBot="1">
      <c r="A5" s="157"/>
      <c r="B5" s="363"/>
      <c r="C5" s="365"/>
      <c r="D5" s="156"/>
      <c r="E5" s="167" t="s">
        <v>40</v>
      </c>
      <c r="F5" s="174" t="s">
        <v>33</v>
      </c>
      <c r="G5" s="175"/>
      <c r="H5" s="372" t="s">
        <v>31</v>
      </c>
      <c r="I5" s="373"/>
      <c r="J5" s="373"/>
      <c r="K5" s="374"/>
      <c r="L5" s="178" t="s">
        <v>107</v>
      </c>
      <c r="M5" s="179"/>
      <c r="N5" s="177" t="s">
        <v>93</v>
      </c>
      <c r="O5" s="177"/>
      <c r="P5" s="180" t="s">
        <v>121</v>
      </c>
      <c r="Q5" s="166"/>
    </row>
    <row r="6" spans="1:17" ht="14.25" thickBot="1">
      <c r="A6" s="157"/>
      <c r="B6" s="181" t="s">
        <v>43</v>
      </c>
      <c r="C6" s="182"/>
      <c r="D6" s="183"/>
      <c r="E6" s="181"/>
      <c r="F6" s="177" t="s">
        <v>41</v>
      </c>
      <c r="G6" s="176" t="s">
        <v>42</v>
      </c>
      <c r="H6" s="178" t="s">
        <v>41</v>
      </c>
      <c r="I6" s="178" t="s">
        <v>42</v>
      </c>
      <c r="J6" s="184" t="s">
        <v>32</v>
      </c>
      <c r="K6" s="184" t="s">
        <v>32</v>
      </c>
      <c r="L6" s="185" t="s">
        <v>41</v>
      </c>
      <c r="M6" s="185" t="s">
        <v>42</v>
      </c>
      <c r="N6" s="184"/>
      <c r="O6" s="184"/>
      <c r="P6" s="185" t="s">
        <v>41</v>
      </c>
      <c r="Q6" s="185" t="s">
        <v>42</v>
      </c>
    </row>
    <row r="7" spans="1:17" ht="16.5" customHeight="1" thickBot="1">
      <c r="A7" s="157"/>
      <c r="B7" s="186">
        <v>1</v>
      </c>
      <c r="C7" s="187">
        <v>2</v>
      </c>
      <c r="D7" s="188">
        <v>3</v>
      </c>
      <c r="E7" s="189">
        <v>4</v>
      </c>
      <c r="F7" s="190">
        <v>5</v>
      </c>
      <c r="G7" s="190">
        <v>6</v>
      </c>
      <c r="H7" s="190">
        <v>7</v>
      </c>
      <c r="I7" s="190">
        <v>8</v>
      </c>
      <c r="J7" s="191">
        <v>9</v>
      </c>
      <c r="K7" s="191">
        <v>10</v>
      </c>
      <c r="L7" s="191"/>
      <c r="M7" s="191"/>
      <c r="N7" s="191"/>
      <c r="O7" s="191"/>
      <c r="P7" s="191"/>
      <c r="Q7" s="191"/>
    </row>
    <row r="8" spans="1:17" ht="30" customHeight="1" thickBot="1">
      <c r="A8" s="157"/>
      <c r="B8" s="152" t="s">
        <v>9</v>
      </c>
      <c r="C8" s="367"/>
      <c r="D8" s="192">
        <f aca="true" t="shared" si="0" ref="D8:D29">H8+F8</f>
        <v>460678</v>
      </c>
      <c r="E8" s="192">
        <f>G8+I8</f>
        <v>400492</v>
      </c>
      <c r="F8" s="193">
        <f>F9+F12+F16+F18+F21+F31+F34</f>
        <v>244900</v>
      </c>
      <c r="G8" s="193">
        <f aca="true" t="shared" si="1" ref="G8:Q8">G9+G12+G16+G18+G21+G31+G34</f>
        <v>224700</v>
      </c>
      <c r="H8" s="193">
        <f t="shared" si="1"/>
        <v>215778</v>
      </c>
      <c r="I8" s="193">
        <f t="shared" si="1"/>
        <v>175792</v>
      </c>
      <c r="J8" s="193">
        <f t="shared" si="1"/>
        <v>124860</v>
      </c>
      <c r="K8" s="193">
        <f t="shared" si="1"/>
        <v>85011</v>
      </c>
      <c r="L8" s="193">
        <f>L9+L12+L16+L18+L21+L31+L34</f>
        <v>0</v>
      </c>
      <c r="M8" s="193">
        <f>M9+M12+M16+M18+M21+M31+M34</f>
        <v>0</v>
      </c>
      <c r="N8" s="193">
        <f t="shared" si="1"/>
        <v>0</v>
      </c>
      <c r="O8" s="193">
        <f t="shared" si="1"/>
        <v>0</v>
      </c>
      <c r="P8" s="193">
        <f t="shared" si="1"/>
        <v>0</v>
      </c>
      <c r="Q8" s="193">
        <f t="shared" si="1"/>
        <v>0</v>
      </c>
    </row>
    <row r="9" spans="1:17" ht="16.5" thickBot="1">
      <c r="A9" s="157"/>
      <c r="B9" s="338" t="s">
        <v>10</v>
      </c>
      <c r="C9" s="339"/>
      <c r="D9" s="192">
        <f t="shared" si="0"/>
        <v>3600</v>
      </c>
      <c r="E9" s="192">
        <f aca="true" t="shared" si="2" ref="E9:E47">G9+I9</f>
        <v>0</v>
      </c>
      <c r="F9" s="192">
        <f>F10</f>
        <v>3600</v>
      </c>
      <c r="G9" s="192">
        <f aca="true" t="shared" si="3" ref="G9:Q9">G10</f>
        <v>0</v>
      </c>
      <c r="H9" s="192">
        <f t="shared" si="3"/>
        <v>0</v>
      </c>
      <c r="I9" s="192">
        <f t="shared" si="3"/>
        <v>0</v>
      </c>
      <c r="J9" s="192">
        <f t="shared" si="3"/>
        <v>0</v>
      </c>
      <c r="K9" s="192">
        <f t="shared" si="3"/>
        <v>0</v>
      </c>
      <c r="L9" s="192"/>
      <c r="M9" s="192"/>
      <c r="N9" s="192">
        <f t="shared" si="3"/>
        <v>0</v>
      </c>
      <c r="O9" s="192">
        <f t="shared" si="3"/>
        <v>0</v>
      </c>
      <c r="P9" s="192">
        <f t="shared" si="3"/>
        <v>0</v>
      </c>
      <c r="Q9" s="192">
        <f t="shared" si="3"/>
        <v>0</v>
      </c>
    </row>
    <row r="10" spans="1:17" ht="15.75">
      <c r="A10" s="158">
        <v>2122</v>
      </c>
      <c r="B10" s="194">
        <v>1</v>
      </c>
      <c r="C10" s="195" t="s">
        <v>19</v>
      </c>
      <c r="D10" s="196">
        <f t="shared" si="0"/>
        <v>3600</v>
      </c>
      <c r="E10" s="196">
        <f t="shared" si="2"/>
        <v>0</v>
      </c>
      <c r="F10" s="197">
        <v>3600</v>
      </c>
      <c r="G10" s="198"/>
      <c r="H10" s="198"/>
      <c r="I10" s="197"/>
      <c r="J10" s="197"/>
      <c r="K10" s="197"/>
      <c r="L10" s="197"/>
      <c r="M10" s="197"/>
      <c r="N10" s="197"/>
      <c r="O10" s="197"/>
      <c r="P10" s="197"/>
      <c r="Q10" s="199"/>
    </row>
    <row r="11" spans="1:17" ht="16.5" thickBot="1">
      <c r="A11" s="158"/>
      <c r="B11" s="200"/>
      <c r="C11" s="203"/>
      <c r="D11" s="204">
        <f t="shared" si="0"/>
        <v>0</v>
      </c>
      <c r="E11" s="205">
        <f t="shared" si="2"/>
        <v>0</v>
      </c>
      <c r="F11" s="206"/>
      <c r="G11" s="207"/>
      <c r="H11" s="207"/>
      <c r="I11" s="206">
        <f>+G352</f>
        <v>0</v>
      </c>
      <c r="J11" s="206"/>
      <c r="K11" s="206"/>
      <c r="L11" s="206"/>
      <c r="M11" s="206"/>
      <c r="N11" s="206"/>
      <c r="O11" s="206"/>
      <c r="P11" s="206"/>
      <c r="Q11" s="208"/>
    </row>
    <row r="12" spans="1:17" ht="16.5" thickBot="1">
      <c r="A12" s="158"/>
      <c r="B12" s="338" t="s">
        <v>11</v>
      </c>
      <c r="C12" s="342"/>
      <c r="D12" s="192">
        <f t="shared" si="0"/>
        <v>19900</v>
      </c>
      <c r="E12" s="192">
        <f t="shared" si="2"/>
        <v>1876</v>
      </c>
      <c r="F12" s="209">
        <f>F13+F14+F15</f>
        <v>13000</v>
      </c>
      <c r="G12" s="209">
        <f>G13+G14+G15</f>
        <v>0</v>
      </c>
      <c r="H12" s="209">
        <f>H13+H14+H15</f>
        <v>6900</v>
      </c>
      <c r="I12" s="209">
        <f aca="true" t="shared" si="4" ref="I12:Q12">I13+I14+I15</f>
        <v>1876</v>
      </c>
      <c r="J12" s="209">
        <f t="shared" si="4"/>
        <v>5000</v>
      </c>
      <c r="K12" s="209">
        <f t="shared" si="4"/>
        <v>0</v>
      </c>
      <c r="L12" s="209"/>
      <c r="M12" s="209"/>
      <c r="N12" s="209">
        <f t="shared" si="4"/>
        <v>0</v>
      </c>
      <c r="O12" s="209">
        <f t="shared" si="4"/>
        <v>0</v>
      </c>
      <c r="P12" s="209">
        <f t="shared" si="4"/>
        <v>0</v>
      </c>
      <c r="Q12" s="209">
        <f t="shared" si="4"/>
        <v>0</v>
      </c>
    </row>
    <row r="13" spans="1:17" ht="15.75">
      <c r="A13" s="158">
        <v>3322</v>
      </c>
      <c r="B13" s="210">
        <v>1</v>
      </c>
      <c r="C13" s="211" t="s">
        <v>51</v>
      </c>
      <c r="D13" s="212">
        <f t="shared" si="0"/>
        <v>3000</v>
      </c>
      <c r="E13" s="212">
        <f t="shared" si="2"/>
        <v>0</v>
      </c>
      <c r="F13" s="197"/>
      <c r="G13" s="198"/>
      <c r="H13" s="198">
        <v>3000</v>
      </c>
      <c r="I13" s="197"/>
      <c r="J13" s="197">
        <v>3000</v>
      </c>
      <c r="K13" s="197"/>
      <c r="L13" s="197"/>
      <c r="M13" s="197"/>
      <c r="N13" s="197"/>
      <c r="O13" s="197"/>
      <c r="P13" s="197"/>
      <c r="Q13" s="199"/>
    </row>
    <row r="14" spans="1:17" ht="15.75">
      <c r="A14" s="158">
        <v>3322</v>
      </c>
      <c r="B14" s="210">
        <v>2</v>
      </c>
      <c r="C14" s="213" t="s">
        <v>52</v>
      </c>
      <c r="D14" s="212">
        <f t="shared" si="0"/>
        <v>15000</v>
      </c>
      <c r="E14" s="212">
        <f t="shared" si="2"/>
        <v>0</v>
      </c>
      <c r="F14" s="197">
        <v>13000</v>
      </c>
      <c r="G14" s="198"/>
      <c r="H14" s="198">
        <v>2000</v>
      </c>
      <c r="I14" s="197"/>
      <c r="J14" s="197">
        <v>2000</v>
      </c>
      <c r="K14" s="197"/>
      <c r="L14" s="197"/>
      <c r="M14" s="197"/>
      <c r="N14" s="197"/>
      <c r="O14" s="197"/>
      <c r="P14" s="197"/>
      <c r="Q14" s="199"/>
    </row>
    <row r="15" spans="1:17" ht="16.5" thickBot="1">
      <c r="A15" s="158">
        <v>2311</v>
      </c>
      <c r="B15" s="214">
        <v>3</v>
      </c>
      <c r="C15" s="213" t="s">
        <v>96</v>
      </c>
      <c r="D15" s="212">
        <f t="shared" si="0"/>
        <v>1900</v>
      </c>
      <c r="E15" s="212">
        <f t="shared" si="2"/>
        <v>1876</v>
      </c>
      <c r="F15" s="197"/>
      <c r="G15" s="198"/>
      <c r="H15" s="198">
        <v>1900</v>
      </c>
      <c r="I15" s="197">
        <v>1876</v>
      </c>
      <c r="J15" s="197"/>
      <c r="K15" s="197"/>
      <c r="L15" s="197"/>
      <c r="M15" s="197"/>
      <c r="N15" s="197"/>
      <c r="O15" s="197"/>
      <c r="P15" s="197"/>
      <c r="Q15" s="199"/>
    </row>
    <row r="16" spans="1:17" ht="16.5" thickBot="1">
      <c r="A16" s="158"/>
      <c r="B16" s="338" t="s">
        <v>29</v>
      </c>
      <c r="C16" s="342"/>
      <c r="D16" s="192">
        <f t="shared" si="0"/>
        <v>56000</v>
      </c>
      <c r="E16" s="192">
        <f>G16+I16</f>
        <v>56013</v>
      </c>
      <c r="F16" s="209">
        <f>F17</f>
        <v>0</v>
      </c>
      <c r="G16" s="209">
        <f aca="true" t="shared" si="5" ref="G16:Q16">G17</f>
        <v>0</v>
      </c>
      <c r="H16" s="209">
        <f t="shared" si="5"/>
        <v>56000</v>
      </c>
      <c r="I16" s="209">
        <f t="shared" si="5"/>
        <v>56013</v>
      </c>
      <c r="J16" s="209">
        <f t="shared" si="5"/>
        <v>56000</v>
      </c>
      <c r="K16" s="209">
        <f t="shared" si="5"/>
        <v>56013</v>
      </c>
      <c r="L16" s="209"/>
      <c r="M16" s="209"/>
      <c r="N16" s="209">
        <f t="shared" si="5"/>
        <v>0</v>
      </c>
      <c r="O16" s="209">
        <f t="shared" si="5"/>
        <v>0</v>
      </c>
      <c r="P16" s="209">
        <f t="shared" si="5"/>
        <v>0</v>
      </c>
      <c r="Q16" s="209">
        <f t="shared" si="5"/>
        <v>0</v>
      </c>
    </row>
    <row r="17" spans="1:17" ht="16.5" thickBot="1">
      <c r="A17" s="158">
        <v>2412</v>
      </c>
      <c r="B17" s="215">
        <v>1</v>
      </c>
      <c r="C17" s="216" t="s">
        <v>101</v>
      </c>
      <c r="D17" s="212">
        <f>H17+F17</f>
        <v>56000</v>
      </c>
      <c r="E17" s="212">
        <f>G17+I17</f>
        <v>56013</v>
      </c>
      <c r="F17" s="217"/>
      <c r="G17" s="218"/>
      <c r="H17" s="218">
        <v>56000</v>
      </c>
      <c r="I17" s="217">
        <v>56013</v>
      </c>
      <c r="J17" s="217">
        <v>56000</v>
      </c>
      <c r="K17" s="217">
        <v>56013</v>
      </c>
      <c r="L17" s="217"/>
      <c r="M17" s="217"/>
      <c r="N17" s="217"/>
      <c r="O17" s="217"/>
      <c r="P17" s="217"/>
      <c r="Q17" s="219"/>
    </row>
    <row r="18" spans="1:17" ht="16.5" thickBot="1">
      <c r="A18" s="158"/>
      <c r="B18" s="338" t="s">
        <v>53</v>
      </c>
      <c r="C18" s="342"/>
      <c r="D18" s="192">
        <f>H18+F18</f>
        <v>3600</v>
      </c>
      <c r="E18" s="192">
        <f>G18+I18</f>
        <v>0</v>
      </c>
      <c r="F18" s="209">
        <f>F19</f>
        <v>3600</v>
      </c>
      <c r="G18" s="209">
        <f aca="true" t="shared" si="6" ref="G18:Q18">G19</f>
        <v>0</v>
      </c>
      <c r="H18" s="209">
        <f t="shared" si="6"/>
        <v>0</v>
      </c>
      <c r="I18" s="209">
        <f t="shared" si="6"/>
        <v>0</v>
      </c>
      <c r="J18" s="209">
        <f t="shared" si="6"/>
        <v>0</v>
      </c>
      <c r="K18" s="209">
        <f t="shared" si="6"/>
        <v>0</v>
      </c>
      <c r="L18" s="209"/>
      <c r="M18" s="209"/>
      <c r="N18" s="209">
        <f t="shared" si="6"/>
        <v>0</v>
      </c>
      <c r="O18" s="209">
        <f t="shared" si="6"/>
        <v>0</v>
      </c>
      <c r="P18" s="209">
        <f t="shared" si="6"/>
        <v>0</v>
      </c>
      <c r="Q18" s="220">
        <f t="shared" si="6"/>
        <v>0</v>
      </c>
    </row>
    <row r="19" spans="1:17" ht="15.75">
      <c r="A19" s="158">
        <v>3540</v>
      </c>
      <c r="B19" s="221">
        <v>1</v>
      </c>
      <c r="C19" s="211" t="s">
        <v>54</v>
      </c>
      <c r="D19" s="212">
        <f t="shared" si="0"/>
        <v>3600</v>
      </c>
      <c r="E19" s="212">
        <f t="shared" si="2"/>
        <v>0</v>
      </c>
      <c r="F19" s="197">
        <v>3600</v>
      </c>
      <c r="G19" s="198"/>
      <c r="H19" s="198"/>
      <c r="I19" s="197"/>
      <c r="J19" s="197"/>
      <c r="K19" s="197"/>
      <c r="L19" s="197"/>
      <c r="M19" s="197"/>
      <c r="N19" s="197"/>
      <c r="O19" s="197"/>
      <c r="P19" s="197"/>
      <c r="Q19" s="199"/>
    </row>
    <row r="20" spans="1:17" ht="16.5" thickBot="1">
      <c r="A20" s="158"/>
      <c r="B20" s="221"/>
      <c r="C20" s="222" t="s">
        <v>95</v>
      </c>
      <c r="D20" s="212">
        <f t="shared" si="0"/>
        <v>0</v>
      </c>
      <c r="E20" s="212">
        <f t="shared" si="2"/>
        <v>0</v>
      </c>
      <c r="F20" s="197"/>
      <c r="G20" s="198"/>
      <c r="H20" s="198"/>
      <c r="I20" s="197"/>
      <c r="J20" s="197"/>
      <c r="K20" s="197"/>
      <c r="L20" s="197"/>
      <c r="M20" s="197"/>
      <c r="N20" s="197"/>
      <c r="O20" s="197"/>
      <c r="P20" s="197"/>
      <c r="Q20" s="199"/>
    </row>
    <row r="21" spans="1:17" ht="28.5" customHeight="1" thickBot="1">
      <c r="A21" s="158"/>
      <c r="B21" s="347" t="s">
        <v>37</v>
      </c>
      <c r="C21" s="366"/>
      <c r="D21" s="192">
        <f t="shared" si="0"/>
        <v>230178</v>
      </c>
      <c r="E21" s="192">
        <f t="shared" si="2"/>
        <v>197649</v>
      </c>
      <c r="F21" s="223">
        <f>F22+F23+F24+F25+F26+F27+F28+F29</f>
        <v>113300</v>
      </c>
      <c r="G21" s="223">
        <f aca="true" t="shared" si="7" ref="G21:P21">G22+G23+G24+G25+G26+G27+G28+G29</f>
        <v>113300</v>
      </c>
      <c r="H21" s="223">
        <f>H22+H23+H24+H25+H26+H27+H28+H29+H33</f>
        <v>116878</v>
      </c>
      <c r="I21" s="223">
        <f>I22+I23+I24+I25+I26+I27+I28+I29+I33</f>
        <v>84349</v>
      </c>
      <c r="J21" s="223">
        <f>J22+J23+J24+J25+J26+J27+J28+J29+J33</f>
        <v>37860</v>
      </c>
      <c r="K21" s="223">
        <f t="shared" si="7"/>
        <v>5332</v>
      </c>
      <c r="L21" s="223"/>
      <c r="M21" s="223"/>
      <c r="N21" s="223">
        <f t="shared" si="7"/>
        <v>0</v>
      </c>
      <c r="O21" s="223">
        <f t="shared" si="7"/>
        <v>0</v>
      </c>
      <c r="P21" s="223">
        <f t="shared" si="7"/>
        <v>0</v>
      </c>
      <c r="Q21" s="224">
        <f>Q22+Q23+Q24+Q25+Q26+Q27+Q28+Q29</f>
        <v>0</v>
      </c>
    </row>
    <row r="22" spans="1:17" ht="15.75">
      <c r="A22" s="158">
        <v>2619</v>
      </c>
      <c r="B22" s="225">
        <v>1</v>
      </c>
      <c r="C22" s="226" t="s">
        <v>15</v>
      </c>
      <c r="D22" s="227">
        <f t="shared" si="0"/>
        <v>2000</v>
      </c>
      <c r="E22" s="227">
        <f t="shared" si="2"/>
        <v>0</v>
      </c>
      <c r="F22" s="228"/>
      <c r="G22" s="229"/>
      <c r="H22" s="229">
        <v>2000</v>
      </c>
      <c r="I22" s="228"/>
      <c r="J22" s="228">
        <v>2000</v>
      </c>
      <c r="K22" s="228"/>
      <c r="L22" s="228"/>
      <c r="M22" s="228"/>
      <c r="N22" s="228"/>
      <c r="O22" s="228"/>
      <c r="P22" s="228"/>
      <c r="Q22" s="230"/>
    </row>
    <row r="23" spans="1:17" ht="15.75">
      <c r="A23" s="158">
        <v>2606</v>
      </c>
      <c r="B23" s="214">
        <v>2</v>
      </c>
      <c r="C23" s="231" t="s">
        <v>55</v>
      </c>
      <c r="D23" s="212">
        <f t="shared" si="0"/>
        <v>135300</v>
      </c>
      <c r="E23" s="212">
        <f t="shared" si="2"/>
        <v>118631</v>
      </c>
      <c r="F23" s="232">
        <v>113300</v>
      </c>
      <c r="G23" s="233">
        <v>113300</v>
      </c>
      <c r="H23" s="233">
        <v>22000</v>
      </c>
      <c r="I23" s="232">
        <v>5331</v>
      </c>
      <c r="J23" s="232">
        <v>22000</v>
      </c>
      <c r="K23" s="232">
        <v>5332</v>
      </c>
      <c r="L23" s="232"/>
      <c r="M23" s="232"/>
      <c r="N23" s="232"/>
      <c r="O23" s="232"/>
      <c r="P23" s="232"/>
      <c r="Q23" s="234"/>
    </row>
    <row r="24" spans="1:17" ht="26.25">
      <c r="A24" s="158">
        <v>2606</v>
      </c>
      <c r="B24" s="214">
        <v>3</v>
      </c>
      <c r="C24" s="231" t="s">
        <v>44</v>
      </c>
      <c r="D24" s="212">
        <f t="shared" si="0"/>
        <v>9018</v>
      </c>
      <c r="E24" s="212">
        <f t="shared" si="2"/>
        <v>9018</v>
      </c>
      <c r="F24" s="232"/>
      <c r="G24" s="233"/>
      <c r="H24" s="233">
        <v>9018</v>
      </c>
      <c r="I24" s="232">
        <v>9018</v>
      </c>
      <c r="J24" s="232">
        <v>0</v>
      </c>
      <c r="K24" s="232"/>
      <c r="L24" s="232"/>
      <c r="M24" s="232"/>
      <c r="N24" s="232"/>
      <c r="O24" s="232"/>
      <c r="P24" s="232"/>
      <c r="Q24" s="234"/>
    </row>
    <row r="25" spans="1:17" ht="26.25">
      <c r="A25" s="158">
        <v>2606</v>
      </c>
      <c r="B25" s="214">
        <v>4</v>
      </c>
      <c r="C25" s="231" t="s">
        <v>56</v>
      </c>
      <c r="D25" s="212">
        <f t="shared" si="0"/>
        <v>66000</v>
      </c>
      <c r="E25" s="212">
        <f t="shared" si="2"/>
        <v>66000</v>
      </c>
      <c r="F25" s="232"/>
      <c r="G25" s="233"/>
      <c r="H25" s="233">
        <v>66000</v>
      </c>
      <c r="I25" s="232">
        <v>66000</v>
      </c>
      <c r="J25" s="232">
        <v>0</v>
      </c>
      <c r="K25" s="232"/>
      <c r="L25" s="232"/>
      <c r="M25" s="232"/>
      <c r="N25" s="232"/>
      <c r="O25" s="232"/>
      <c r="P25" s="232"/>
      <c r="Q25" s="234"/>
    </row>
    <row r="26" spans="1:17" ht="15.75">
      <c r="A26" s="158">
        <v>2606</v>
      </c>
      <c r="B26" s="214">
        <v>5</v>
      </c>
      <c r="C26" s="231" t="s">
        <v>59</v>
      </c>
      <c r="D26" s="212">
        <f t="shared" si="0"/>
        <v>9860</v>
      </c>
      <c r="E26" s="212">
        <f t="shared" si="2"/>
        <v>0</v>
      </c>
      <c r="F26" s="232"/>
      <c r="G26" s="233"/>
      <c r="H26" s="233">
        <v>9860</v>
      </c>
      <c r="I26" s="232"/>
      <c r="J26" s="232">
        <v>9860</v>
      </c>
      <c r="K26" s="232"/>
      <c r="L26" s="232"/>
      <c r="M26" s="232"/>
      <c r="N26" s="232"/>
      <c r="O26" s="232"/>
      <c r="P26" s="232"/>
      <c r="Q26" s="234"/>
    </row>
    <row r="27" spans="1:17" ht="15.75">
      <c r="A27" s="158">
        <v>2606</v>
      </c>
      <c r="B27" s="214">
        <v>6</v>
      </c>
      <c r="C27" s="231" t="s">
        <v>57</v>
      </c>
      <c r="D27" s="212">
        <f t="shared" si="0"/>
        <v>4000</v>
      </c>
      <c r="E27" s="212">
        <f t="shared" si="2"/>
        <v>4000</v>
      </c>
      <c r="F27" s="232"/>
      <c r="G27" s="233"/>
      <c r="H27" s="233">
        <v>4000</v>
      </c>
      <c r="I27" s="232">
        <v>4000</v>
      </c>
      <c r="J27" s="232">
        <v>0</v>
      </c>
      <c r="K27" s="232"/>
      <c r="L27" s="232"/>
      <c r="M27" s="232"/>
      <c r="N27" s="232"/>
      <c r="O27" s="232"/>
      <c r="P27" s="232"/>
      <c r="Q27" s="234"/>
    </row>
    <row r="28" spans="1:17" ht="15.75">
      <c r="A28" s="158">
        <v>2622</v>
      </c>
      <c r="B28" s="214">
        <v>7</v>
      </c>
      <c r="C28" s="231" t="s">
        <v>21</v>
      </c>
      <c r="D28" s="212">
        <f t="shared" si="0"/>
        <v>2000</v>
      </c>
      <c r="E28" s="212">
        <f t="shared" si="2"/>
        <v>0</v>
      </c>
      <c r="F28" s="232"/>
      <c r="G28" s="233"/>
      <c r="H28" s="233">
        <v>2000</v>
      </c>
      <c r="I28" s="232"/>
      <c r="J28" s="232">
        <v>2000</v>
      </c>
      <c r="K28" s="232"/>
      <c r="L28" s="232"/>
      <c r="M28" s="232"/>
      <c r="N28" s="232"/>
      <c r="O28" s="232"/>
      <c r="P28" s="232"/>
      <c r="Q28" s="234"/>
    </row>
    <row r="29" spans="1:17" ht="15.75">
      <c r="A29" s="158">
        <v>2622</v>
      </c>
      <c r="B29" s="214">
        <v>8</v>
      </c>
      <c r="C29" s="231" t="s">
        <v>58</v>
      </c>
      <c r="D29" s="212">
        <f t="shared" si="0"/>
        <v>2000</v>
      </c>
      <c r="E29" s="212">
        <f t="shared" si="2"/>
        <v>0</v>
      </c>
      <c r="F29" s="232"/>
      <c r="G29" s="233"/>
      <c r="H29" s="233">
        <v>2000</v>
      </c>
      <c r="I29" s="232"/>
      <c r="J29" s="232">
        <v>2000</v>
      </c>
      <c r="K29" s="232"/>
      <c r="L29" s="232"/>
      <c r="M29" s="232"/>
      <c r="N29" s="232"/>
      <c r="O29" s="232"/>
      <c r="P29" s="232"/>
      <c r="Q29" s="234"/>
    </row>
    <row r="30" spans="1:17" ht="16.5" thickBot="1">
      <c r="A30" s="158"/>
      <c r="B30" s="210"/>
      <c r="C30" s="235"/>
      <c r="D30" s="204"/>
      <c r="E30" s="204"/>
      <c r="F30" s="206"/>
      <c r="G30" s="207"/>
      <c r="H30" s="207"/>
      <c r="I30" s="206"/>
      <c r="J30" s="206"/>
      <c r="K30" s="206"/>
      <c r="L30" s="206"/>
      <c r="M30" s="206"/>
      <c r="N30" s="206"/>
      <c r="O30" s="206"/>
      <c r="P30" s="206"/>
      <c r="Q30" s="208"/>
    </row>
    <row r="31" spans="1:17" ht="16.5" thickBot="1">
      <c r="A31" s="158"/>
      <c r="B31" s="338" t="s">
        <v>17</v>
      </c>
      <c r="C31" s="339"/>
      <c r="D31" s="192">
        <f>H31+F31</f>
        <v>26000</v>
      </c>
      <c r="E31" s="192">
        <f>G31+I31</f>
        <v>25888</v>
      </c>
      <c r="F31" s="209">
        <f>F32</f>
        <v>0</v>
      </c>
      <c r="G31" s="209">
        <f aca="true" t="shared" si="8" ref="G31:Q31">G32</f>
        <v>0</v>
      </c>
      <c r="H31" s="209">
        <f t="shared" si="8"/>
        <v>26000</v>
      </c>
      <c r="I31" s="209">
        <f t="shared" si="8"/>
        <v>25888</v>
      </c>
      <c r="J31" s="209">
        <f t="shared" si="8"/>
        <v>16000</v>
      </c>
      <c r="K31" s="209">
        <f t="shared" si="8"/>
        <v>16000</v>
      </c>
      <c r="L31" s="209"/>
      <c r="M31" s="209"/>
      <c r="N31" s="209">
        <f t="shared" si="8"/>
        <v>0</v>
      </c>
      <c r="O31" s="209">
        <f t="shared" si="8"/>
        <v>0</v>
      </c>
      <c r="P31" s="209">
        <f t="shared" si="8"/>
        <v>0</v>
      </c>
      <c r="Q31" s="220">
        <f t="shared" si="8"/>
        <v>0</v>
      </c>
    </row>
    <row r="32" spans="1:17" ht="15.75">
      <c r="A32" s="158">
        <v>2759</v>
      </c>
      <c r="B32" s="221">
        <v>1</v>
      </c>
      <c r="C32" s="236" t="s">
        <v>112</v>
      </c>
      <c r="D32" s="237">
        <f>H32+F32</f>
        <v>26000</v>
      </c>
      <c r="E32" s="237">
        <f>G32+I32</f>
        <v>25888</v>
      </c>
      <c r="F32" s="197"/>
      <c r="G32" s="198"/>
      <c r="H32" s="198">
        <v>26000</v>
      </c>
      <c r="I32" s="197">
        <v>25888</v>
      </c>
      <c r="J32" s="197">
        <v>16000</v>
      </c>
      <c r="K32" s="197">
        <v>16000</v>
      </c>
      <c r="L32" s="197"/>
      <c r="M32" s="197"/>
      <c r="N32" s="197"/>
      <c r="O32" s="197"/>
      <c r="P32" s="197"/>
      <c r="Q32" s="199"/>
    </row>
    <row r="33" spans="1:17" ht="16.5" thickBot="1">
      <c r="A33" s="158"/>
      <c r="B33" s="214"/>
      <c r="C33" s="238"/>
      <c r="D33" s="239"/>
      <c r="E33" s="239"/>
      <c r="F33" s="240"/>
      <c r="G33" s="241"/>
      <c r="H33" s="241"/>
      <c r="I33" s="240"/>
      <c r="J33" s="240"/>
      <c r="K33" s="240"/>
      <c r="L33" s="240"/>
      <c r="M33" s="240"/>
      <c r="N33" s="232"/>
      <c r="O33" s="232"/>
      <c r="P33" s="232"/>
      <c r="Q33" s="234"/>
    </row>
    <row r="34" spans="1:17" ht="16.5" thickBot="1">
      <c r="A34" s="158"/>
      <c r="B34" s="338" t="s">
        <v>16</v>
      </c>
      <c r="C34" s="342"/>
      <c r="D34" s="242">
        <f>H34+F34</f>
        <v>121400</v>
      </c>
      <c r="E34" s="192">
        <f t="shared" si="2"/>
        <v>119066</v>
      </c>
      <c r="F34" s="209">
        <f>F36+F37+F38+F39+F40+F41+F42+F43+F44+F45</f>
        <v>111400</v>
      </c>
      <c r="G34" s="209">
        <f aca="true" t="shared" si="9" ref="G34:P34">G36+G37+G38+G39+G40+G41+G42+G43+G44+G45</f>
        <v>111400</v>
      </c>
      <c r="H34" s="209">
        <f t="shared" si="9"/>
        <v>10000</v>
      </c>
      <c r="I34" s="209">
        <f t="shared" si="9"/>
        <v>7666</v>
      </c>
      <c r="J34" s="209">
        <f t="shared" si="9"/>
        <v>10000</v>
      </c>
      <c r="K34" s="209">
        <f t="shared" si="9"/>
        <v>7666</v>
      </c>
      <c r="L34" s="209"/>
      <c r="M34" s="209"/>
      <c r="N34" s="209"/>
      <c r="O34" s="209"/>
      <c r="P34" s="209">
        <f t="shared" si="9"/>
        <v>0</v>
      </c>
      <c r="Q34" s="220">
        <f>Q36+Q37+Q38+Q39+Q40+Q41+Q42+Q43+Q44+Q45</f>
        <v>0</v>
      </c>
    </row>
    <row r="35" spans="1:17" ht="15.75">
      <c r="A35" s="158">
        <v>2832</v>
      </c>
      <c r="B35" s="243"/>
      <c r="C35" s="244" t="s">
        <v>2</v>
      </c>
      <c r="D35" s="228"/>
      <c r="E35" s="228"/>
      <c r="F35" s="245"/>
      <c r="G35" s="246"/>
      <c r="H35" s="229"/>
      <c r="I35" s="228"/>
      <c r="J35" s="228"/>
      <c r="K35" s="228"/>
      <c r="L35" s="228"/>
      <c r="M35" s="228"/>
      <c r="N35" s="228"/>
      <c r="O35" s="228"/>
      <c r="P35" s="228"/>
      <c r="Q35" s="230"/>
    </row>
    <row r="36" spans="1:17" ht="15.75">
      <c r="A36" s="158"/>
      <c r="B36" s="214">
        <v>1</v>
      </c>
      <c r="C36" s="247" t="s">
        <v>3</v>
      </c>
      <c r="D36" s="212">
        <f aca="true" t="shared" si="10" ref="D36:D47">H36+F36</f>
        <v>45416</v>
      </c>
      <c r="E36" s="212">
        <f t="shared" si="2"/>
        <v>45416</v>
      </c>
      <c r="F36" s="232">
        <v>45416</v>
      </c>
      <c r="G36" s="233">
        <v>45416</v>
      </c>
      <c r="H36" s="233"/>
      <c r="I36" s="232"/>
      <c r="J36" s="232"/>
      <c r="K36" s="232"/>
      <c r="L36" s="232"/>
      <c r="M36" s="232"/>
      <c r="N36" s="232"/>
      <c r="O36" s="232"/>
      <c r="P36" s="232"/>
      <c r="Q36" s="234"/>
    </row>
    <row r="37" spans="1:17" ht="15.75">
      <c r="A37" s="158"/>
      <c r="B37" s="214">
        <v>2</v>
      </c>
      <c r="C37" s="247" t="s">
        <v>61</v>
      </c>
      <c r="D37" s="212">
        <f t="shared" si="10"/>
        <v>2800</v>
      </c>
      <c r="E37" s="212">
        <f t="shared" si="2"/>
        <v>2800</v>
      </c>
      <c r="F37" s="232">
        <v>2800</v>
      </c>
      <c r="G37" s="233">
        <v>2800</v>
      </c>
      <c r="H37" s="233"/>
      <c r="I37" s="232"/>
      <c r="J37" s="232"/>
      <c r="K37" s="232"/>
      <c r="L37" s="232"/>
      <c r="M37" s="232"/>
      <c r="N37" s="232"/>
      <c r="O37" s="232"/>
      <c r="P37" s="232"/>
      <c r="Q37" s="234"/>
    </row>
    <row r="38" spans="1:17" ht="26.25">
      <c r="A38" s="158"/>
      <c r="B38" s="214">
        <v>3</v>
      </c>
      <c r="C38" s="231" t="s">
        <v>22</v>
      </c>
      <c r="D38" s="212">
        <f t="shared" si="10"/>
        <v>3784</v>
      </c>
      <c r="E38" s="212">
        <f t="shared" si="2"/>
        <v>3784</v>
      </c>
      <c r="F38" s="232">
        <v>3784</v>
      </c>
      <c r="G38" s="233">
        <v>3784</v>
      </c>
      <c r="H38" s="233"/>
      <c r="I38" s="232"/>
      <c r="J38" s="232"/>
      <c r="K38" s="232"/>
      <c r="L38" s="232"/>
      <c r="M38" s="232"/>
      <c r="N38" s="232"/>
      <c r="O38" s="232"/>
      <c r="P38" s="232"/>
      <c r="Q38" s="234"/>
    </row>
    <row r="39" spans="1:17" ht="15.75">
      <c r="A39" s="158"/>
      <c r="B39" s="214">
        <v>4</v>
      </c>
      <c r="C39" s="247" t="s">
        <v>4</v>
      </c>
      <c r="D39" s="212">
        <f t="shared" si="10"/>
        <v>22435</v>
      </c>
      <c r="E39" s="212">
        <f t="shared" si="2"/>
        <v>22435</v>
      </c>
      <c r="F39" s="232">
        <v>22435</v>
      </c>
      <c r="G39" s="233">
        <v>22435</v>
      </c>
      <c r="H39" s="233"/>
      <c r="I39" s="232"/>
      <c r="J39" s="232"/>
      <c r="K39" s="232"/>
      <c r="L39" s="232"/>
      <c r="M39" s="232"/>
      <c r="N39" s="232"/>
      <c r="O39" s="232"/>
      <c r="P39" s="232"/>
      <c r="Q39" s="234"/>
    </row>
    <row r="40" spans="1:17" ht="15.75">
      <c r="A40" s="158"/>
      <c r="B40" s="214">
        <v>5</v>
      </c>
      <c r="C40" s="248" t="s">
        <v>6</v>
      </c>
      <c r="D40" s="212">
        <f t="shared" si="10"/>
        <v>15443</v>
      </c>
      <c r="E40" s="212">
        <f t="shared" si="2"/>
        <v>15443</v>
      </c>
      <c r="F40" s="232">
        <v>15443</v>
      </c>
      <c r="G40" s="233">
        <v>15443</v>
      </c>
      <c r="H40" s="233"/>
      <c r="I40" s="232"/>
      <c r="J40" s="232"/>
      <c r="K40" s="232"/>
      <c r="L40" s="232"/>
      <c r="M40" s="232"/>
      <c r="N40" s="232"/>
      <c r="O40" s="232"/>
      <c r="P40" s="232"/>
      <c r="Q40" s="234"/>
    </row>
    <row r="41" spans="1:17" ht="15.75">
      <c r="A41" s="158"/>
      <c r="B41" s="214">
        <v>6</v>
      </c>
      <c r="C41" s="231" t="s">
        <v>20</v>
      </c>
      <c r="D41" s="212">
        <f>H41+F41</f>
        <v>1406</v>
      </c>
      <c r="E41" s="212">
        <f t="shared" si="2"/>
        <v>1406</v>
      </c>
      <c r="F41" s="232">
        <v>1406</v>
      </c>
      <c r="G41" s="233">
        <v>1406</v>
      </c>
      <c r="H41" s="233"/>
      <c r="I41" s="232"/>
      <c r="J41" s="232"/>
      <c r="K41" s="232"/>
      <c r="L41" s="232"/>
      <c r="M41" s="232"/>
      <c r="N41" s="232"/>
      <c r="O41" s="232"/>
      <c r="P41" s="232"/>
      <c r="Q41" s="234"/>
    </row>
    <row r="42" spans="1:17" ht="15.75">
      <c r="A42" s="158"/>
      <c r="B42" s="214">
        <v>7</v>
      </c>
      <c r="C42" s="249" t="s">
        <v>7</v>
      </c>
      <c r="D42" s="204">
        <f>H42+F42</f>
        <v>20116</v>
      </c>
      <c r="E42" s="212">
        <f t="shared" si="2"/>
        <v>20116</v>
      </c>
      <c r="F42" s="206">
        <v>20116</v>
      </c>
      <c r="G42" s="233">
        <v>20116</v>
      </c>
      <c r="H42" s="233"/>
      <c r="I42" s="232"/>
      <c r="J42" s="232"/>
      <c r="K42" s="232"/>
      <c r="L42" s="232"/>
      <c r="M42" s="232"/>
      <c r="N42" s="232"/>
      <c r="O42" s="232"/>
      <c r="P42" s="232"/>
      <c r="Q42" s="234"/>
    </row>
    <row r="43" spans="1:17" ht="15.75">
      <c r="A43" s="158">
        <v>2831</v>
      </c>
      <c r="B43" s="210">
        <v>8</v>
      </c>
      <c r="C43" s="250" t="s">
        <v>28</v>
      </c>
      <c r="D43" s="204">
        <f>H43+F43</f>
        <v>2000</v>
      </c>
      <c r="E43" s="204">
        <f t="shared" si="2"/>
        <v>137</v>
      </c>
      <c r="F43" s="206"/>
      <c r="G43" s="207"/>
      <c r="H43" s="207">
        <v>2000</v>
      </c>
      <c r="I43" s="206">
        <v>137</v>
      </c>
      <c r="J43" s="206">
        <v>2000</v>
      </c>
      <c r="K43" s="206">
        <v>137</v>
      </c>
      <c r="L43" s="206"/>
      <c r="M43" s="206"/>
      <c r="N43" s="206"/>
      <c r="O43" s="206"/>
      <c r="P43" s="206"/>
      <c r="Q43" s="208"/>
    </row>
    <row r="44" spans="1:17" ht="15.75">
      <c r="A44" s="158">
        <v>2878</v>
      </c>
      <c r="B44" s="214">
        <v>9</v>
      </c>
      <c r="C44" s="231" t="s">
        <v>47</v>
      </c>
      <c r="D44" s="212">
        <f>H44+F44</f>
        <v>8000</v>
      </c>
      <c r="E44" s="212">
        <f t="shared" si="2"/>
        <v>7529</v>
      </c>
      <c r="F44" s="232"/>
      <c r="G44" s="232"/>
      <c r="H44" s="232">
        <v>8000</v>
      </c>
      <c r="I44" s="232">
        <v>7529</v>
      </c>
      <c r="J44" s="232">
        <v>8000</v>
      </c>
      <c r="K44" s="232">
        <v>7529</v>
      </c>
      <c r="L44" s="232"/>
      <c r="M44" s="232"/>
      <c r="N44" s="232"/>
      <c r="O44" s="232"/>
      <c r="P44" s="232"/>
      <c r="Q44" s="251"/>
    </row>
    <row r="45" spans="1:17" ht="16.5" thickBot="1">
      <c r="A45" s="158"/>
      <c r="B45" s="252"/>
      <c r="C45" s="253"/>
      <c r="D45" s="205">
        <f t="shared" si="10"/>
        <v>0</v>
      </c>
      <c r="E45" s="205">
        <f t="shared" si="2"/>
        <v>0</v>
      </c>
      <c r="F45" s="254"/>
      <c r="G45" s="255"/>
      <c r="H45" s="255"/>
      <c r="I45" s="256"/>
      <c r="J45" s="256"/>
      <c r="K45" s="256"/>
      <c r="L45" s="256"/>
      <c r="M45" s="256"/>
      <c r="N45" s="256"/>
      <c r="O45" s="256"/>
      <c r="P45" s="256"/>
      <c r="Q45" s="257"/>
    </row>
    <row r="46" spans="1:17" ht="29.25" customHeight="1" thickBot="1">
      <c r="A46" s="158"/>
      <c r="B46" s="356" t="s">
        <v>12</v>
      </c>
      <c r="C46" s="361"/>
      <c r="D46" s="258">
        <f t="shared" si="10"/>
        <v>450950</v>
      </c>
      <c r="E46" s="258">
        <f t="shared" si="2"/>
        <v>83612</v>
      </c>
      <c r="F46" s="259">
        <f>F47+F53+F56+F75+F84+F90+F102+F106</f>
        <v>17800</v>
      </c>
      <c r="G46" s="259">
        <f>G47+G53+G56+G75+G84+G90+G102+G106</f>
        <v>18526</v>
      </c>
      <c r="H46" s="259">
        <f aca="true" t="shared" si="11" ref="H46:Q46">H47+H53+H56+H75+H84+H90+H102+H106</f>
        <v>433150</v>
      </c>
      <c r="I46" s="259">
        <f t="shared" si="11"/>
        <v>65086</v>
      </c>
      <c r="J46" s="259">
        <f t="shared" si="11"/>
        <v>419700</v>
      </c>
      <c r="K46" s="259">
        <f t="shared" si="11"/>
        <v>54225</v>
      </c>
      <c r="L46" s="259">
        <f>L47+L53+L56+L75+L84+L90+L102+L106</f>
        <v>14716</v>
      </c>
      <c r="M46" s="259">
        <f>M47+M53+M56+M75+M84+M90+M102+M106</f>
        <v>14716</v>
      </c>
      <c r="N46" s="259">
        <f t="shared" si="11"/>
        <v>5925</v>
      </c>
      <c r="O46" s="259">
        <f t="shared" si="11"/>
        <v>5925</v>
      </c>
      <c r="P46" s="259">
        <f t="shared" si="11"/>
        <v>37983</v>
      </c>
      <c r="Q46" s="259">
        <f t="shared" si="11"/>
        <v>37902</v>
      </c>
    </row>
    <row r="47" spans="1:17" ht="16.5" thickBot="1">
      <c r="A47" s="158"/>
      <c r="B47" s="338" t="s">
        <v>10</v>
      </c>
      <c r="C47" s="339"/>
      <c r="D47" s="192">
        <f t="shared" si="10"/>
        <v>20500</v>
      </c>
      <c r="E47" s="192">
        <f t="shared" si="2"/>
        <v>15852</v>
      </c>
      <c r="F47" s="209">
        <f>F49+F51</f>
        <v>10000</v>
      </c>
      <c r="G47" s="209">
        <f aca="true" t="shared" si="12" ref="G47:Q47">G49+G51</f>
        <v>10726</v>
      </c>
      <c r="H47" s="209">
        <f t="shared" si="12"/>
        <v>10500</v>
      </c>
      <c r="I47" s="209">
        <f t="shared" si="12"/>
        <v>5126</v>
      </c>
      <c r="J47" s="209">
        <f t="shared" si="12"/>
        <v>10500</v>
      </c>
      <c r="K47" s="209">
        <f t="shared" si="12"/>
        <v>5126</v>
      </c>
      <c r="L47" s="209"/>
      <c r="M47" s="209"/>
      <c r="N47" s="209">
        <f t="shared" si="12"/>
        <v>0</v>
      </c>
      <c r="O47" s="209">
        <f t="shared" si="12"/>
        <v>0</v>
      </c>
      <c r="P47" s="209">
        <f t="shared" si="12"/>
        <v>0</v>
      </c>
      <c r="Q47" s="209">
        <f t="shared" si="12"/>
        <v>0</v>
      </c>
    </row>
    <row r="48" spans="1:17" ht="15.75">
      <c r="A48" s="158"/>
      <c r="B48" s="173" t="s">
        <v>38</v>
      </c>
      <c r="C48" s="150"/>
      <c r="D48" s="262"/>
      <c r="E48" s="262"/>
      <c r="F48" s="197"/>
      <c r="G48" s="198"/>
      <c r="H48" s="198"/>
      <c r="I48" s="197"/>
      <c r="J48" s="197"/>
      <c r="K48" s="197"/>
      <c r="L48" s="197"/>
      <c r="M48" s="197"/>
      <c r="N48" s="197"/>
      <c r="O48" s="197"/>
      <c r="P48" s="197"/>
      <c r="Q48" s="199"/>
    </row>
    <row r="49" spans="1:17" ht="15.75">
      <c r="A49" s="158">
        <v>2122</v>
      </c>
      <c r="B49" s="214">
        <v>1</v>
      </c>
      <c r="C49" s="263" t="s">
        <v>30</v>
      </c>
      <c r="D49" s="212">
        <f>H49+F49</f>
        <v>10000</v>
      </c>
      <c r="E49" s="212">
        <f>G49+I49</f>
        <v>10726</v>
      </c>
      <c r="F49" s="206">
        <v>10000</v>
      </c>
      <c r="G49" s="232">
        <v>10726</v>
      </c>
      <c r="H49" s="232"/>
      <c r="I49" s="232"/>
      <c r="J49" s="232"/>
      <c r="K49" s="232"/>
      <c r="L49" s="232"/>
      <c r="M49" s="232"/>
      <c r="N49" s="232"/>
      <c r="O49" s="232"/>
      <c r="P49" s="232"/>
      <c r="Q49" s="234">
        <v>0</v>
      </c>
    </row>
    <row r="50" spans="1:17" ht="15.75">
      <c r="A50" s="158"/>
      <c r="B50" s="260" t="s">
        <v>62</v>
      </c>
      <c r="C50" s="261"/>
      <c r="D50" s="149"/>
      <c r="E50" s="212"/>
      <c r="F50" s="206"/>
      <c r="G50" s="232"/>
      <c r="H50" s="232"/>
      <c r="I50" s="206"/>
      <c r="J50" s="206"/>
      <c r="K50" s="206"/>
      <c r="L50" s="206"/>
      <c r="M50" s="206"/>
      <c r="N50" s="206"/>
      <c r="O50" s="206"/>
      <c r="P50" s="206"/>
      <c r="Q50" s="251"/>
    </row>
    <row r="51" spans="1:17" ht="15.75">
      <c r="A51" s="158">
        <v>2122</v>
      </c>
      <c r="B51" s="214">
        <v>1</v>
      </c>
      <c r="C51" s="263" t="s">
        <v>63</v>
      </c>
      <c r="D51" s="204">
        <f>H51+F51</f>
        <v>10500</v>
      </c>
      <c r="E51" s="212">
        <f>G51+I51</f>
        <v>5126</v>
      </c>
      <c r="F51" s="232"/>
      <c r="G51" s="232"/>
      <c r="H51" s="232">
        <v>10500</v>
      </c>
      <c r="I51" s="232">
        <v>5126</v>
      </c>
      <c r="J51" s="206">
        <v>10500</v>
      </c>
      <c r="K51" s="206">
        <v>5126</v>
      </c>
      <c r="L51" s="206"/>
      <c r="M51" s="206"/>
      <c r="N51" s="206"/>
      <c r="O51" s="206"/>
      <c r="P51" s="206"/>
      <c r="Q51" s="251"/>
    </row>
    <row r="52" spans="1:17" ht="16.5" thickBot="1">
      <c r="A52" s="158"/>
      <c r="B52" s="260"/>
      <c r="C52" s="261"/>
      <c r="D52" s="204"/>
      <c r="E52" s="212"/>
      <c r="F52" s="232"/>
      <c r="G52" s="232"/>
      <c r="H52" s="232"/>
      <c r="I52" s="232"/>
      <c r="J52" s="206"/>
      <c r="K52" s="206"/>
      <c r="L52" s="206"/>
      <c r="M52" s="206"/>
      <c r="N52" s="206"/>
      <c r="O52" s="206"/>
      <c r="P52" s="206"/>
      <c r="Q52" s="251"/>
    </row>
    <row r="53" spans="1:17" ht="16.5" thickBot="1">
      <c r="A53" s="158"/>
      <c r="B53" s="338" t="s">
        <v>110</v>
      </c>
      <c r="C53" s="339"/>
      <c r="D53" s="192">
        <f>H53+F53</f>
        <v>2950</v>
      </c>
      <c r="E53" s="192">
        <f>G53+I53</f>
        <v>2907</v>
      </c>
      <c r="F53" s="220">
        <f aca="true" t="shared" si="13" ref="F53:P53">F55</f>
        <v>0</v>
      </c>
      <c r="G53" s="220">
        <f t="shared" si="13"/>
        <v>0</v>
      </c>
      <c r="H53" s="220">
        <f t="shared" si="13"/>
        <v>2950</v>
      </c>
      <c r="I53" s="220">
        <f t="shared" si="13"/>
        <v>2907</v>
      </c>
      <c r="J53" s="220">
        <f t="shared" si="13"/>
        <v>0</v>
      </c>
      <c r="K53" s="220">
        <f t="shared" si="13"/>
        <v>0</v>
      </c>
      <c r="L53" s="220">
        <f t="shared" si="13"/>
        <v>0</v>
      </c>
      <c r="M53" s="220">
        <f t="shared" si="13"/>
        <v>0</v>
      </c>
      <c r="N53" s="220">
        <f t="shared" si="13"/>
        <v>0</v>
      </c>
      <c r="O53" s="220">
        <f t="shared" si="13"/>
        <v>0</v>
      </c>
      <c r="P53" s="220">
        <f t="shared" si="13"/>
        <v>0</v>
      </c>
      <c r="Q53" s="220">
        <f>Q55</f>
        <v>0</v>
      </c>
    </row>
    <row r="54" spans="1:17" ht="15.75">
      <c r="A54" s="158"/>
      <c r="B54" s="173" t="s">
        <v>38</v>
      </c>
      <c r="C54" s="150"/>
      <c r="D54" s="262"/>
      <c r="E54" s="262"/>
      <c r="F54" s="197"/>
      <c r="G54" s="198"/>
      <c r="H54" s="198"/>
      <c r="I54" s="197"/>
      <c r="J54" s="197"/>
      <c r="K54" s="197"/>
      <c r="L54" s="197"/>
      <c r="M54" s="197"/>
      <c r="N54" s="197"/>
      <c r="O54" s="197"/>
      <c r="P54" s="197"/>
      <c r="Q54" s="199"/>
    </row>
    <row r="55" spans="1:17" ht="16.5" thickBot="1">
      <c r="A55" s="158">
        <v>1239</v>
      </c>
      <c r="B55" s="214">
        <v>1</v>
      </c>
      <c r="C55" s="263" t="s">
        <v>111</v>
      </c>
      <c r="D55" s="212">
        <f>H55+F55</f>
        <v>2950</v>
      </c>
      <c r="E55" s="212">
        <f>G55+I55</f>
        <v>2907</v>
      </c>
      <c r="F55" s="206"/>
      <c r="G55" s="232"/>
      <c r="H55" s="232">
        <v>2950</v>
      </c>
      <c r="I55" s="232">
        <v>2907</v>
      </c>
      <c r="J55" s="232"/>
      <c r="K55" s="232"/>
      <c r="L55" s="232"/>
      <c r="M55" s="232"/>
      <c r="N55" s="232"/>
      <c r="O55" s="232"/>
      <c r="P55" s="232"/>
      <c r="Q55" s="234">
        <v>0</v>
      </c>
    </row>
    <row r="56" spans="1:17" ht="16.5" thickBot="1">
      <c r="A56" s="158"/>
      <c r="B56" s="338" t="s">
        <v>11</v>
      </c>
      <c r="C56" s="339"/>
      <c r="D56" s="192">
        <f>H56+F56</f>
        <v>9300</v>
      </c>
      <c r="E56" s="192">
        <f>G56+I56</f>
        <v>2129</v>
      </c>
      <c r="F56" s="223">
        <f>F58+F59+F60+F61+F62+F63+F64+F65+F66+F67+F68+F69+F70+F71+F72+F73+F74</f>
        <v>0</v>
      </c>
      <c r="G56" s="223">
        <f aca="true" t="shared" si="14" ref="G56:Q56">G58+G59+G60+G61+G62+G63+G64+G65+G66+G67+G68+G69+G70+G71+G72+G73+G74</f>
        <v>0</v>
      </c>
      <c r="H56" s="223">
        <f t="shared" si="14"/>
        <v>9300</v>
      </c>
      <c r="I56" s="223">
        <f t="shared" si="14"/>
        <v>2129</v>
      </c>
      <c r="J56" s="223">
        <f t="shared" si="14"/>
        <v>9300</v>
      </c>
      <c r="K56" s="223">
        <f t="shared" si="14"/>
        <v>2129</v>
      </c>
      <c r="L56" s="223"/>
      <c r="M56" s="223"/>
      <c r="N56" s="223">
        <f t="shared" si="14"/>
        <v>5925</v>
      </c>
      <c r="O56" s="223">
        <f t="shared" si="14"/>
        <v>5925</v>
      </c>
      <c r="P56" s="223">
        <f t="shared" si="14"/>
        <v>30903</v>
      </c>
      <c r="Q56" s="224">
        <f t="shared" si="14"/>
        <v>30823</v>
      </c>
    </row>
    <row r="57" spans="1:18" ht="15.75">
      <c r="A57" s="158"/>
      <c r="B57" s="173" t="s">
        <v>38</v>
      </c>
      <c r="C57" s="150"/>
      <c r="D57" s="264"/>
      <c r="E57" s="264"/>
      <c r="F57" s="265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12"/>
    </row>
    <row r="58" spans="1:18" ht="15.75">
      <c r="A58" s="158">
        <v>322</v>
      </c>
      <c r="B58" s="214">
        <v>1</v>
      </c>
      <c r="C58" s="266" t="s">
        <v>75</v>
      </c>
      <c r="D58" s="212"/>
      <c r="E58" s="212"/>
      <c r="F58" s="232"/>
      <c r="G58" s="197"/>
      <c r="H58" s="198"/>
      <c r="I58" s="197"/>
      <c r="J58" s="197"/>
      <c r="K58" s="197"/>
      <c r="L58" s="197"/>
      <c r="M58" s="197"/>
      <c r="N58" s="197"/>
      <c r="O58" s="197"/>
      <c r="P58" s="197">
        <v>3390</v>
      </c>
      <c r="Q58" s="199">
        <v>3390</v>
      </c>
      <c r="R58" s="12"/>
    </row>
    <row r="59" spans="1:18" ht="15.75">
      <c r="A59" s="158">
        <v>322</v>
      </c>
      <c r="B59" s="214">
        <v>2</v>
      </c>
      <c r="C59" s="266" t="s">
        <v>80</v>
      </c>
      <c r="D59" s="212"/>
      <c r="E59" s="212"/>
      <c r="F59" s="232"/>
      <c r="G59" s="232"/>
      <c r="H59" s="233"/>
      <c r="I59" s="232"/>
      <c r="J59" s="232"/>
      <c r="K59" s="232"/>
      <c r="L59" s="232"/>
      <c r="M59" s="232"/>
      <c r="N59" s="232">
        <v>833</v>
      </c>
      <c r="O59" s="232">
        <v>833</v>
      </c>
      <c r="P59" s="232"/>
      <c r="Q59" s="234"/>
      <c r="R59" s="12"/>
    </row>
    <row r="60" spans="1:18" ht="15.75">
      <c r="A60" s="158" t="s">
        <v>113</v>
      </c>
      <c r="B60" s="221">
        <v>3</v>
      </c>
      <c r="C60" s="266" t="s">
        <v>78</v>
      </c>
      <c r="D60" s="212"/>
      <c r="E60" s="212"/>
      <c r="F60" s="232"/>
      <c r="G60" s="232"/>
      <c r="H60" s="233"/>
      <c r="I60" s="232"/>
      <c r="J60" s="232"/>
      <c r="K60" s="232"/>
      <c r="L60" s="232"/>
      <c r="M60" s="232"/>
      <c r="N60" s="232">
        <v>1745</v>
      </c>
      <c r="O60" s="232">
        <v>1745</v>
      </c>
      <c r="P60" s="232">
        <v>8898</v>
      </c>
      <c r="Q60" s="234">
        <v>8898</v>
      </c>
      <c r="R60" s="12"/>
    </row>
    <row r="61" spans="1:18" ht="15.75">
      <c r="A61" s="158">
        <v>311</v>
      </c>
      <c r="B61" s="221">
        <v>4</v>
      </c>
      <c r="C61" s="266" t="s">
        <v>108</v>
      </c>
      <c r="D61" s="212"/>
      <c r="E61" s="212"/>
      <c r="F61" s="232"/>
      <c r="G61" s="232"/>
      <c r="H61" s="233"/>
      <c r="I61" s="232"/>
      <c r="J61" s="232"/>
      <c r="K61" s="232"/>
      <c r="L61" s="232"/>
      <c r="M61" s="232"/>
      <c r="N61" s="232"/>
      <c r="O61" s="232"/>
      <c r="P61" s="232">
        <v>600</v>
      </c>
      <c r="Q61" s="234">
        <v>600</v>
      </c>
      <c r="R61" s="12"/>
    </row>
    <row r="62" spans="1:18" ht="15.75">
      <c r="A62" s="158">
        <v>311</v>
      </c>
      <c r="B62" s="221">
        <v>5</v>
      </c>
      <c r="C62" s="266" t="s">
        <v>114</v>
      </c>
      <c r="D62" s="212"/>
      <c r="E62" s="212"/>
      <c r="F62" s="232"/>
      <c r="G62" s="232"/>
      <c r="H62" s="233"/>
      <c r="I62" s="232"/>
      <c r="J62" s="232"/>
      <c r="K62" s="232"/>
      <c r="L62" s="232"/>
      <c r="M62" s="232"/>
      <c r="N62" s="232"/>
      <c r="O62" s="232"/>
      <c r="P62" s="232">
        <v>1697</v>
      </c>
      <c r="Q62" s="234">
        <v>1697</v>
      </c>
      <c r="R62" s="12"/>
    </row>
    <row r="63" spans="1:18" ht="15.75">
      <c r="A63" s="158">
        <v>322</v>
      </c>
      <c r="B63" s="221">
        <v>6</v>
      </c>
      <c r="C63" s="266" t="s">
        <v>82</v>
      </c>
      <c r="D63" s="212"/>
      <c r="E63" s="212"/>
      <c r="F63" s="232"/>
      <c r="G63" s="232"/>
      <c r="H63" s="233"/>
      <c r="I63" s="232"/>
      <c r="J63" s="232"/>
      <c r="K63" s="232"/>
      <c r="L63" s="232"/>
      <c r="M63" s="232"/>
      <c r="N63" s="232"/>
      <c r="O63" s="232"/>
      <c r="P63" s="232">
        <v>752</v>
      </c>
      <c r="Q63" s="234">
        <v>752</v>
      </c>
      <c r="R63" s="12"/>
    </row>
    <row r="64" spans="1:18" ht="15.75">
      <c r="A64" s="158"/>
      <c r="B64" s="260" t="s">
        <v>62</v>
      </c>
      <c r="C64" s="261"/>
      <c r="D64" s="196"/>
      <c r="E64" s="196"/>
      <c r="F64" s="197"/>
      <c r="G64" s="198"/>
      <c r="H64" s="198"/>
      <c r="I64" s="197"/>
      <c r="J64" s="197"/>
      <c r="K64" s="197"/>
      <c r="L64" s="197"/>
      <c r="M64" s="197"/>
      <c r="N64" s="197"/>
      <c r="O64" s="197"/>
      <c r="P64" s="197"/>
      <c r="Q64" s="199"/>
      <c r="R64" s="12"/>
    </row>
    <row r="65" spans="1:18" ht="15.75">
      <c r="A65" s="158">
        <v>2337</v>
      </c>
      <c r="B65" s="221">
        <v>1</v>
      </c>
      <c r="C65" s="267" t="s">
        <v>64</v>
      </c>
      <c r="D65" s="212">
        <f>H65+F65</f>
        <v>4300</v>
      </c>
      <c r="E65" s="212">
        <f>G65+I65</f>
        <v>2129</v>
      </c>
      <c r="F65" s="197"/>
      <c r="G65" s="198"/>
      <c r="H65" s="198">
        <v>4300</v>
      </c>
      <c r="I65" s="197">
        <v>2129</v>
      </c>
      <c r="J65" s="197">
        <v>4300</v>
      </c>
      <c r="K65" s="197">
        <v>2129</v>
      </c>
      <c r="L65" s="197"/>
      <c r="M65" s="197"/>
      <c r="N65" s="197"/>
      <c r="O65" s="197"/>
      <c r="P65" s="197"/>
      <c r="Q65" s="199"/>
      <c r="R65" s="12"/>
    </row>
    <row r="66" spans="1:18" ht="15.75">
      <c r="A66" s="158"/>
      <c r="B66" s="215">
        <v>2</v>
      </c>
      <c r="C66" s="268"/>
      <c r="D66" s="196"/>
      <c r="E66" s="196"/>
      <c r="F66" s="197"/>
      <c r="G66" s="198"/>
      <c r="H66" s="198"/>
      <c r="I66" s="197"/>
      <c r="J66" s="197"/>
      <c r="K66" s="197"/>
      <c r="L66" s="197"/>
      <c r="M66" s="197"/>
      <c r="N66" s="197"/>
      <c r="O66" s="197"/>
      <c r="P66" s="197"/>
      <c r="Q66" s="199"/>
      <c r="R66" s="12"/>
    </row>
    <row r="67" spans="1:18" ht="15.75">
      <c r="A67" s="158"/>
      <c r="B67" s="358" t="s">
        <v>36</v>
      </c>
      <c r="C67" s="151"/>
      <c r="D67" s="262"/>
      <c r="E67" s="262"/>
      <c r="F67" s="197"/>
      <c r="G67" s="198"/>
      <c r="H67" s="197"/>
      <c r="I67" s="197"/>
      <c r="J67" s="197"/>
      <c r="K67" s="197"/>
      <c r="L67" s="197"/>
      <c r="M67" s="197"/>
      <c r="N67" s="197"/>
      <c r="O67" s="197"/>
      <c r="P67" s="197"/>
      <c r="Q67" s="199"/>
      <c r="R67" s="12"/>
    </row>
    <row r="68" spans="1:18" ht="15.75">
      <c r="A68" s="158">
        <v>322</v>
      </c>
      <c r="B68" s="214">
        <v>1</v>
      </c>
      <c r="C68" s="266" t="s">
        <v>76</v>
      </c>
      <c r="D68" s="212"/>
      <c r="E68" s="21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>
        <v>4294</v>
      </c>
      <c r="Q68" s="251">
        <v>4214</v>
      </c>
      <c r="R68" s="12"/>
    </row>
    <row r="69" spans="1:18" ht="15.75">
      <c r="A69" s="158">
        <v>322</v>
      </c>
      <c r="B69" s="214">
        <v>2</v>
      </c>
      <c r="C69" s="266" t="s">
        <v>84</v>
      </c>
      <c r="D69" s="212"/>
      <c r="E69" s="212"/>
      <c r="F69" s="232"/>
      <c r="G69" s="232"/>
      <c r="H69" s="232"/>
      <c r="I69" s="232"/>
      <c r="J69" s="232"/>
      <c r="K69" s="232"/>
      <c r="L69" s="232"/>
      <c r="M69" s="232"/>
      <c r="N69" s="232">
        <v>3347</v>
      </c>
      <c r="O69" s="232">
        <v>3347</v>
      </c>
      <c r="P69" s="232"/>
      <c r="Q69" s="251"/>
      <c r="R69" s="12"/>
    </row>
    <row r="70" spans="1:18" ht="15.75">
      <c r="A70" s="158"/>
      <c r="B70" s="214"/>
      <c r="C70" s="263"/>
      <c r="D70" s="269"/>
      <c r="E70" s="270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51"/>
      <c r="R70" s="12"/>
    </row>
    <row r="71" spans="1:18" ht="15.75">
      <c r="A71" s="158"/>
      <c r="B71" s="260" t="s">
        <v>46</v>
      </c>
      <c r="C71" s="261"/>
      <c r="D71" s="262"/>
      <c r="E71" s="262"/>
      <c r="F71" s="197"/>
      <c r="G71" s="198"/>
      <c r="H71" s="197"/>
      <c r="I71" s="197"/>
      <c r="J71" s="197"/>
      <c r="K71" s="197"/>
      <c r="L71" s="197"/>
      <c r="M71" s="197"/>
      <c r="N71" s="197"/>
      <c r="O71" s="197"/>
      <c r="P71" s="232"/>
      <c r="Q71" s="251"/>
      <c r="R71" s="12"/>
    </row>
    <row r="72" spans="1:18" ht="15.75">
      <c r="A72" s="158">
        <v>2311</v>
      </c>
      <c r="B72" s="214">
        <v>1</v>
      </c>
      <c r="C72" s="263" t="s">
        <v>13</v>
      </c>
      <c r="D72" s="212">
        <f>H72+F72</f>
        <v>5000</v>
      </c>
      <c r="E72" s="212"/>
      <c r="F72" s="232"/>
      <c r="G72" s="232"/>
      <c r="H72" s="232">
        <v>5000</v>
      </c>
      <c r="I72" s="232"/>
      <c r="J72" s="232">
        <v>5000</v>
      </c>
      <c r="K72" s="232"/>
      <c r="L72" s="232"/>
      <c r="M72" s="232"/>
      <c r="N72" s="232"/>
      <c r="O72" s="232"/>
      <c r="P72" s="232"/>
      <c r="Q72" s="251"/>
      <c r="R72" s="12"/>
    </row>
    <row r="73" spans="1:18" ht="15.75">
      <c r="A73" s="158">
        <v>2311</v>
      </c>
      <c r="B73" s="214">
        <v>2</v>
      </c>
      <c r="C73" s="263" t="s">
        <v>102</v>
      </c>
      <c r="D73" s="212"/>
      <c r="E73" s="21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>
        <v>10292</v>
      </c>
      <c r="Q73" s="251">
        <v>10292</v>
      </c>
      <c r="R73" s="12"/>
    </row>
    <row r="74" spans="1:18" ht="16.5" thickBot="1">
      <c r="A74" s="158">
        <v>1322</v>
      </c>
      <c r="B74" s="271">
        <v>3</v>
      </c>
      <c r="C74" s="272" t="s">
        <v>83</v>
      </c>
      <c r="D74" s="205"/>
      <c r="E74" s="205"/>
      <c r="F74" s="273"/>
      <c r="G74" s="273"/>
      <c r="H74" s="254"/>
      <c r="I74" s="273"/>
      <c r="J74" s="254"/>
      <c r="K74" s="254"/>
      <c r="L74" s="254"/>
      <c r="M74" s="254"/>
      <c r="N74" s="254"/>
      <c r="O74" s="254"/>
      <c r="P74" s="254">
        <v>980</v>
      </c>
      <c r="Q74" s="274">
        <v>980</v>
      </c>
      <c r="R74" s="12"/>
    </row>
    <row r="75" spans="1:18" ht="16.5" thickBot="1">
      <c r="A75" s="158"/>
      <c r="B75" s="338" t="s">
        <v>29</v>
      </c>
      <c r="C75" s="342"/>
      <c r="D75" s="192">
        <f>H75+F75</f>
        <v>41000</v>
      </c>
      <c r="E75" s="192">
        <f>G75+I75</f>
        <v>10596</v>
      </c>
      <c r="F75" s="224">
        <f aca="true" t="shared" si="15" ref="F75:P75">F76+F77+F78+F79+F80+F81+F82+F83</f>
        <v>0</v>
      </c>
      <c r="G75" s="224">
        <f t="shared" si="15"/>
        <v>0</v>
      </c>
      <c r="H75" s="224">
        <f t="shared" si="15"/>
        <v>41000</v>
      </c>
      <c r="I75" s="224">
        <f t="shared" si="15"/>
        <v>10596</v>
      </c>
      <c r="J75" s="224">
        <f t="shared" si="15"/>
        <v>41000</v>
      </c>
      <c r="K75" s="224">
        <f t="shared" si="15"/>
        <v>10596</v>
      </c>
      <c r="L75" s="224">
        <f t="shared" si="15"/>
        <v>0</v>
      </c>
      <c r="M75" s="224">
        <f t="shared" si="15"/>
        <v>0</v>
      </c>
      <c r="N75" s="224">
        <f t="shared" si="15"/>
        <v>0</v>
      </c>
      <c r="O75" s="224">
        <f t="shared" si="15"/>
        <v>0</v>
      </c>
      <c r="P75" s="224">
        <f t="shared" si="15"/>
        <v>7080</v>
      </c>
      <c r="Q75" s="224">
        <f>Q76+Q77+Q78+Q79+Q80+Q81+Q82+Q83</f>
        <v>7079</v>
      </c>
      <c r="R75" s="12"/>
    </row>
    <row r="76" spans="1:18" ht="15.75">
      <c r="A76" s="158"/>
      <c r="B76" s="243"/>
      <c r="C76" s="275" t="s">
        <v>65</v>
      </c>
      <c r="D76" s="276"/>
      <c r="E76" s="276"/>
      <c r="F76" s="277"/>
      <c r="G76" s="278"/>
      <c r="H76" s="228"/>
      <c r="I76" s="228"/>
      <c r="J76" s="228"/>
      <c r="K76" s="228"/>
      <c r="L76" s="228"/>
      <c r="M76" s="228"/>
      <c r="N76" s="228"/>
      <c r="O76" s="228"/>
      <c r="P76" s="228"/>
      <c r="Q76" s="279"/>
      <c r="R76" s="12"/>
    </row>
    <row r="77" spans="1:17" ht="15.75">
      <c r="A77" s="158">
        <v>2412</v>
      </c>
      <c r="B77" s="215">
        <v>1</v>
      </c>
      <c r="C77" s="280" t="s">
        <v>66</v>
      </c>
      <c r="D77" s="212">
        <f>H77+F77</f>
        <v>25000</v>
      </c>
      <c r="E77" s="212">
        <f>G77+I77</f>
        <v>0</v>
      </c>
      <c r="F77" s="232"/>
      <c r="G77" s="232"/>
      <c r="H77" s="232">
        <v>25000</v>
      </c>
      <c r="I77" s="232"/>
      <c r="J77" s="232">
        <v>25000</v>
      </c>
      <c r="K77" s="232"/>
      <c r="L77" s="232"/>
      <c r="M77" s="232"/>
      <c r="N77" s="232"/>
      <c r="O77" s="232"/>
      <c r="P77" s="232"/>
      <c r="Q77" s="251"/>
    </row>
    <row r="78" spans="1:17" ht="15.75">
      <c r="A78" s="158">
        <v>2412</v>
      </c>
      <c r="B78" s="210">
        <v>2</v>
      </c>
      <c r="C78" s="247" t="s">
        <v>25</v>
      </c>
      <c r="D78" s="212">
        <f>H78+F78</f>
        <v>16000</v>
      </c>
      <c r="E78" s="212">
        <f>G78+I78</f>
        <v>10596</v>
      </c>
      <c r="F78" s="232"/>
      <c r="G78" s="232"/>
      <c r="H78" s="232">
        <v>16000</v>
      </c>
      <c r="I78" s="232">
        <v>10596</v>
      </c>
      <c r="J78" s="232">
        <v>16000</v>
      </c>
      <c r="K78" s="232">
        <v>10596</v>
      </c>
      <c r="L78" s="232"/>
      <c r="M78" s="232"/>
      <c r="N78" s="232"/>
      <c r="O78" s="232"/>
      <c r="P78" s="232"/>
      <c r="Q78" s="251"/>
    </row>
    <row r="79" spans="1:17" ht="15.75">
      <c r="A79" s="158"/>
      <c r="B79" s="200"/>
      <c r="C79" s="151" t="s">
        <v>36</v>
      </c>
      <c r="D79" s="151"/>
      <c r="E79" s="21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51"/>
    </row>
    <row r="80" spans="1:17" ht="15.75">
      <c r="A80" s="158">
        <v>1739</v>
      </c>
      <c r="B80" s="214">
        <v>1</v>
      </c>
      <c r="C80" s="263" t="s">
        <v>74</v>
      </c>
      <c r="D80" s="269"/>
      <c r="E80" s="270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>
        <v>880</v>
      </c>
      <c r="Q80" s="251">
        <v>879</v>
      </c>
    </row>
    <row r="81" spans="1:17" ht="15.75">
      <c r="A81" s="158"/>
      <c r="B81" s="358" t="s">
        <v>85</v>
      </c>
      <c r="C81" s="151"/>
      <c r="D81" s="281"/>
      <c r="E81" s="222"/>
      <c r="F81" s="197"/>
      <c r="G81" s="198"/>
      <c r="H81" s="197"/>
      <c r="I81" s="197"/>
      <c r="J81" s="197"/>
      <c r="K81" s="197"/>
      <c r="L81" s="197"/>
      <c r="M81" s="197"/>
      <c r="N81" s="197"/>
      <c r="O81" s="197"/>
      <c r="P81" s="232"/>
      <c r="Q81" s="251"/>
    </row>
    <row r="82" spans="1:17" ht="15.75">
      <c r="A82" s="158">
        <v>1739</v>
      </c>
      <c r="B82" s="214">
        <v>1</v>
      </c>
      <c r="C82" s="263" t="s">
        <v>86</v>
      </c>
      <c r="D82" s="281"/>
      <c r="E82" s="222"/>
      <c r="F82" s="197"/>
      <c r="G82" s="198"/>
      <c r="H82" s="197"/>
      <c r="I82" s="197"/>
      <c r="J82" s="197"/>
      <c r="K82" s="197"/>
      <c r="L82" s="197"/>
      <c r="M82" s="197"/>
      <c r="N82" s="197"/>
      <c r="O82" s="197"/>
      <c r="P82" s="232">
        <v>6200</v>
      </c>
      <c r="Q82" s="251">
        <v>6200</v>
      </c>
    </row>
    <row r="83" spans="1:17" ht="16.5" thickBot="1">
      <c r="A83" s="158"/>
      <c r="B83" s="252"/>
      <c r="C83" s="282"/>
      <c r="D83" s="283"/>
      <c r="E83" s="283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84"/>
    </row>
    <row r="84" spans="1:17" ht="16.5" thickBot="1">
      <c r="A84" s="158"/>
      <c r="B84" s="338" t="s">
        <v>53</v>
      </c>
      <c r="C84" s="342"/>
      <c r="D84" s="192">
        <f>H84+F84</f>
        <v>3900</v>
      </c>
      <c r="E84" s="192">
        <f>G84+I84</f>
        <v>3835</v>
      </c>
      <c r="F84" s="209">
        <f>F86+F89+F88</f>
        <v>0</v>
      </c>
      <c r="G84" s="209">
        <f aca="true" t="shared" si="16" ref="G84:Q84">G86+G89+G88</f>
        <v>0</v>
      </c>
      <c r="H84" s="209">
        <f t="shared" si="16"/>
        <v>3900</v>
      </c>
      <c r="I84" s="209">
        <f t="shared" si="16"/>
        <v>3835</v>
      </c>
      <c r="J84" s="209">
        <f t="shared" si="16"/>
        <v>0</v>
      </c>
      <c r="K84" s="209">
        <f t="shared" si="16"/>
        <v>0</v>
      </c>
      <c r="L84" s="209"/>
      <c r="M84" s="209"/>
      <c r="N84" s="209">
        <f t="shared" si="16"/>
        <v>0</v>
      </c>
      <c r="O84" s="209">
        <f t="shared" si="16"/>
        <v>0</v>
      </c>
      <c r="P84" s="209">
        <f t="shared" si="16"/>
        <v>0</v>
      </c>
      <c r="Q84" s="220">
        <f t="shared" si="16"/>
        <v>0</v>
      </c>
    </row>
    <row r="85" spans="1:17" ht="15.75">
      <c r="A85" s="158"/>
      <c r="B85" s="359" t="s">
        <v>38</v>
      </c>
      <c r="C85" s="360"/>
      <c r="D85" s="258"/>
      <c r="E85" s="258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85"/>
    </row>
    <row r="86" spans="1:17" ht="15.75">
      <c r="A86" s="158">
        <v>1540</v>
      </c>
      <c r="B86" s="214">
        <v>1</v>
      </c>
      <c r="C86" s="247" t="s">
        <v>72</v>
      </c>
      <c r="D86" s="212">
        <f>H86+F86</f>
        <v>1100</v>
      </c>
      <c r="E86" s="212">
        <f>G86+I86</f>
        <v>1100</v>
      </c>
      <c r="F86" s="232"/>
      <c r="G86" s="232"/>
      <c r="H86" s="232">
        <v>1100</v>
      </c>
      <c r="I86" s="232">
        <v>1100</v>
      </c>
      <c r="J86" s="232"/>
      <c r="K86" s="232"/>
      <c r="L86" s="232"/>
      <c r="M86" s="232"/>
      <c r="N86" s="232"/>
      <c r="O86" s="232"/>
      <c r="P86" s="232"/>
      <c r="Q86" s="251"/>
    </row>
    <row r="87" spans="1:17" ht="15.75">
      <c r="A87" s="158"/>
      <c r="B87" s="173" t="s">
        <v>36</v>
      </c>
      <c r="C87" s="150"/>
      <c r="D87" s="212"/>
      <c r="E87" s="21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51"/>
    </row>
    <row r="88" spans="1:17" ht="15.75">
      <c r="A88" s="158">
        <v>1540</v>
      </c>
      <c r="B88" s="214">
        <v>1</v>
      </c>
      <c r="C88" s="286" t="s">
        <v>115</v>
      </c>
      <c r="D88" s="212">
        <f>H88+F88</f>
        <v>900</v>
      </c>
      <c r="E88" s="212">
        <f>G88+I88</f>
        <v>876</v>
      </c>
      <c r="F88" s="206"/>
      <c r="G88" s="206"/>
      <c r="H88" s="206">
        <v>900</v>
      </c>
      <c r="I88" s="206">
        <v>876</v>
      </c>
      <c r="J88" s="206"/>
      <c r="K88" s="206"/>
      <c r="L88" s="206"/>
      <c r="M88" s="206"/>
      <c r="N88" s="206"/>
      <c r="O88" s="206"/>
      <c r="P88" s="206"/>
      <c r="Q88" s="287"/>
    </row>
    <row r="89" spans="1:17" ht="16.5" thickBot="1">
      <c r="A89" s="158">
        <v>1540</v>
      </c>
      <c r="B89" s="252">
        <v>2</v>
      </c>
      <c r="C89" s="282" t="s">
        <v>73</v>
      </c>
      <c r="D89" s="212">
        <f>H89+F89</f>
        <v>1900</v>
      </c>
      <c r="E89" s="212">
        <f>G89+I89</f>
        <v>1859</v>
      </c>
      <c r="F89" s="256"/>
      <c r="G89" s="256"/>
      <c r="H89" s="256">
        <v>1900</v>
      </c>
      <c r="I89" s="256">
        <v>1859</v>
      </c>
      <c r="J89" s="256"/>
      <c r="K89" s="256"/>
      <c r="L89" s="256"/>
      <c r="M89" s="256"/>
      <c r="N89" s="256"/>
      <c r="O89" s="256"/>
      <c r="P89" s="256"/>
      <c r="Q89" s="284"/>
    </row>
    <row r="90" spans="1:17" ht="27" customHeight="1" thickBot="1">
      <c r="A90" s="158"/>
      <c r="B90" s="347" t="s">
        <v>37</v>
      </c>
      <c r="C90" s="366"/>
      <c r="D90" s="192">
        <f>H90+F90</f>
        <v>115000</v>
      </c>
      <c r="E90" s="192">
        <f>G90+I90</f>
        <v>47339</v>
      </c>
      <c r="F90" s="209">
        <f aca="true" t="shared" si="17" ref="F90:K90">F92+F94+F95+F96+F97+F98+F99+F100+F101</f>
        <v>7800</v>
      </c>
      <c r="G90" s="209">
        <f t="shared" si="17"/>
        <v>7800</v>
      </c>
      <c r="H90" s="209">
        <f t="shared" si="17"/>
        <v>107200</v>
      </c>
      <c r="I90" s="209">
        <f t="shared" si="17"/>
        <v>39539</v>
      </c>
      <c r="J90" s="209">
        <f t="shared" si="17"/>
        <v>100600</v>
      </c>
      <c r="K90" s="209">
        <f t="shared" si="17"/>
        <v>35420</v>
      </c>
      <c r="L90" s="209">
        <f aca="true" t="shared" si="18" ref="L90:Q90">L92+L94+L95+L96+L97+L98+L99+L100+L101</f>
        <v>14716</v>
      </c>
      <c r="M90" s="209">
        <f t="shared" si="18"/>
        <v>14716</v>
      </c>
      <c r="N90" s="209">
        <f t="shared" si="18"/>
        <v>0</v>
      </c>
      <c r="O90" s="209">
        <f t="shared" si="18"/>
        <v>0</v>
      </c>
      <c r="P90" s="209">
        <f t="shared" si="18"/>
        <v>0</v>
      </c>
      <c r="Q90" s="220">
        <f t="shared" si="18"/>
        <v>0</v>
      </c>
    </row>
    <row r="91" spans="1:17" ht="15.75">
      <c r="A91" s="157"/>
      <c r="B91" s="359" t="s">
        <v>36</v>
      </c>
      <c r="C91" s="360"/>
      <c r="D91" s="227"/>
      <c r="E91" s="227"/>
      <c r="F91" s="228"/>
      <c r="G91" s="229"/>
      <c r="H91" s="229"/>
      <c r="I91" s="228"/>
      <c r="J91" s="228"/>
      <c r="K91" s="228"/>
      <c r="L91" s="228"/>
      <c r="M91" s="228"/>
      <c r="N91" s="228"/>
      <c r="O91" s="228"/>
      <c r="P91" s="228"/>
      <c r="Q91" s="230"/>
    </row>
    <row r="92" spans="1:17" ht="15.75">
      <c r="A92" s="158">
        <v>2619</v>
      </c>
      <c r="B92" s="214">
        <v>1</v>
      </c>
      <c r="C92" s="263" t="s">
        <v>97</v>
      </c>
      <c r="D92" s="212">
        <f>H92+F92</f>
        <v>4200</v>
      </c>
      <c r="E92" s="212">
        <f>G92+I92</f>
        <v>4119</v>
      </c>
      <c r="F92" s="232"/>
      <c r="G92" s="232"/>
      <c r="H92" s="232">
        <v>4200</v>
      </c>
      <c r="I92" s="232">
        <v>4119</v>
      </c>
      <c r="J92" s="232"/>
      <c r="K92" s="240"/>
      <c r="L92" s="240"/>
      <c r="M92" s="240"/>
      <c r="N92" s="232"/>
      <c r="O92" s="232"/>
      <c r="P92" s="232"/>
      <c r="Q92" s="251"/>
    </row>
    <row r="93" spans="1:17" ht="15.75">
      <c r="A93" s="158"/>
      <c r="B93" s="358" t="s">
        <v>103</v>
      </c>
      <c r="C93" s="151"/>
      <c r="D93" s="212"/>
      <c r="E93" s="212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9"/>
    </row>
    <row r="94" spans="1:17" ht="15.75">
      <c r="A94" s="158">
        <v>2619</v>
      </c>
      <c r="B94" s="214">
        <v>2</v>
      </c>
      <c r="C94" s="247" t="s">
        <v>24</v>
      </c>
      <c r="D94" s="212">
        <f>H94+F94</f>
        <v>10000</v>
      </c>
      <c r="E94" s="212">
        <f>G94+I94</f>
        <v>2620</v>
      </c>
      <c r="F94" s="232"/>
      <c r="G94" s="232"/>
      <c r="H94" s="232">
        <v>10000</v>
      </c>
      <c r="I94" s="232">
        <v>2620</v>
      </c>
      <c r="J94" s="232">
        <v>10000</v>
      </c>
      <c r="K94" s="232">
        <v>2620</v>
      </c>
      <c r="L94" s="232"/>
      <c r="M94" s="232"/>
      <c r="N94" s="232"/>
      <c r="O94" s="232"/>
      <c r="P94" s="232"/>
      <c r="Q94" s="251"/>
    </row>
    <row r="95" spans="1:17" ht="15.75">
      <c r="A95" s="158">
        <v>2603</v>
      </c>
      <c r="B95" s="214">
        <v>3</v>
      </c>
      <c r="C95" s="247" t="s">
        <v>67</v>
      </c>
      <c r="D95" s="212">
        <f aca="true" t="shared" si="19" ref="D95:D101">H95+F95</f>
        <v>13000</v>
      </c>
      <c r="E95" s="212">
        <f>G95+I95</f>
        <v>0</v>
      </c>
      <c r="F95" s="232"/>
      <c r="G95" s="232"/>
      <c r="H95" s="232">
        <v>13000</v>
      </c>
      <c r="I95" s="232"/>
      <c r="J95" s="232">
        <v>13000</v>
      </c>
      <c r="K95" s="232"/>
      <c r="L95" s="232"/>
      <c r="M95" s="232"/>
      <c r="N95" s="232"/>
      <c r="O95" s="232"/>
      <c r="P95" s="232"/>
      <c r="Q95" s="251"/>
    </row>
    <row r="96" spans="1:17" ht="15.75">
      <c r="A96" s="158">
        <v>2619</v>
      </c>
      <c r="B96" s="214">
        <v>5</v>
      </c>
      <c r="C96" s="247" t="s">
        <v>49</v>
      </c>
      <c r="D96" s="212">
        <f t="shared" si="19"/>
        <v>7800</v>
      </c>
      <c r="E96" s="212">
        <f>I96+G96</f>
        <v>7800</v>
      </c>
      <c r="F96" s="232">
        <v>7800</v>
      </c>
      <c r="G96" s="232">
        <v>7800</v>
      </c>
      <c r="H96" s="232"/>
      <c r="I96" s="232"/>
      <c r="J96" s="232"/>
      <c r="K96" s="232"/>
      <c r="L96" s="232"/>
      <c r="M96" s="232"/>
      <c r="N96" s="232"/>
      <c r="O96" s="232"/>
      <c r="P96" s="232"/>
      <c r="Q96" s="251"/>
    </row>
    <row r="97" spans="1:17" ht="15.75">
      <c r="A97" s="158">
        <v>2623</v>
      </c>
      <c r="B97" s="214">
        <v>6</v>
      </c>
      <c r="C97" s="247" t="s">
        <v>27</v>
      </c>
      <c r="D97" s="212">
        <f t="shared" si="19"/>
        <v>30000</v>
      </c>
      <c r="E97" s="212">
        <f>G97+I97</f>
        <v>0</v>
      </c>
      <c r="F97" s="232"/>
      <c r="G97" s="232"/>
      <c r="H97" s="232">
        <v>30000</v>
      </c>
      <c r="I97" s="232"/>
      <c r="J97" s="232">
        <v>30000</v>
      </c>
      <c r="K97" s="232"/>
      <c r="L97" s="232"/>
      <c r="M97" s="232"/>
      <c r="N97" s="232"/>
      <c r="O97" s="232"/>
      <c r="P97" s="232"/>
      <c r="Q97" s="251"/>
    </row>
    <row r="98" spans="1:17" ht="15.75">
      <c r="A98" s="158">
        <v>2604</v>
      </c>
      <c r="B98" s="214">
        <v>7</v>
      </c>
      <c r="C98" s="247" t="s">
        <v>68</v>
      </c>
      <c r="D98" s="212">
        <f t="shared" si="19"/>
        <v>23600</v>
      </c>
      <c r="E98" s="212">
        <f>G98+I98</f>
        <v>10000</v>
      </c>
      <c r="F98" s="232"/>
      <c r="G98" s="232"/>
      <c r="H98" s="232">
        <v>23600</v>
      </c>
      <c r="I98" s="232">
        <v>10000</v>
      </c>
      <c r="J98" s="232">
        <v>23600</v>
      </c>
      <c r="K98" s="232">
        <v>10000</v>
      </c>
      <c r="L98" s="232"/>
      <c r="M98" s="232"/>
      <c r="N98" s="232"/>
      <c r="O98" s="232"/>
      <c r="P98" s="232"/>
      <c r="Q98" s="251"/>
    </row>
    <row r="99" spans="1:17" ht="15.75">
      <c r="A99" s="158">
        <v>2626</v>
      </c>
      <c r="B99" s="214">
        <v>8</v>
      </c>
      <c r="C99" s="247" t="s">
        <v>98</v>
      </c>
      <c r="D99" s="212">
        <f t="shared" si="19"/>
        <v>24000</v>
      </c>
      <c r="E99" s="212">
        <f>G99+I99</f>
        <v>22800</v>
      </c>
      <c r="F99" s="232"/>
      <c r="G99" s="232"/>
      <c r="H99" s="232">
        <v>24000</v>
      </c>
      <c r="I99" s="232">
        <v>22800</v>
      </c>
      <c r="J99" s="232">
        <v>24000</v>
      </c>
      <c r="K99" s="232">
        <v>22800</v>
      </c>
      <c r="L99" s="232"/>
      <c r="M99" s="232"/>
      <c r="N99" s="232"/>
      <c r="O99" s="232"/>
      <c r="P99" s="232"/>
      <c r="Q99" s="251"/>
    </row>
    <row r="100" spans="1:17" ht="15.75">
      <c r="A100" s="158">
        <v>2619</v>
      </c>
      <c r="B100" s="214">
        <v>9</v>
      </c>
      <c r="C100" s="247" t="s">
        <v>109</v>
      </c>
      <c r="D100" s="212">
        <f>H100+F100</f>
        <v>2400</v>
      </c>
      <c r="E100" s="212"/>
      <c r="F100" s="232"/>
      <c r="G100" s="232"/>
      <c r="H100" s="232">
        <v>2400</v>
      </c>
      <c r="I100" s="232"/>
      <c r="J100" s="232"/>
      <c r="K100" s="232"/>
      <c r="L100" s="232"/>
      <c r="M100" s="232"/>
      <c r="N100" s="232"/>
      <c r="O100" s="232"/>
      <c r="P100" s="232"/>
      <c r="Q100" s="251"/>
    </row>
    <row r="101" spans="1:17" ht="16.5" thickBot="1">
      <c r="A101" s="158">
        <v>2622</v>
      </c>
      <c r="B101" s="252">
        <v>10</v>
      </c>
      <c r="C101" s="282" t="s">
        <v>116</v>
      </c>
      <c r="D101" s="283">
        <f t="shared" si="19"/>
        <v>0</v>
      </c>
      <c r="E101" s="283"/>
      <c r="F101" s="256"/>
      <c r="G101" s="256"/>
      <c r="H101" s="256"/>
      <c r="I101" s="256"/>
      <c r="J101" s="256"/>
      <c r="K101" s="256"/>
      <c r="L101" s="256">
        <v>14716</v>
      </c>
      <c r="M101" s="256">
        <v>14716</v>
      </c>
      <c r="N101" s="256"/>
      <c r="O101" s="256"/>
      <c r="P101" s="256"/>
      <c r="Q101" s="284"/>
    </row>
    <row r="102" spans="1:18" ht="16.5" thickBot="1">
      <c r="A102" s="158"/>
      <c r="B102" s="336" t="s">
        <v>17</v>
      </c>
      <c r="C102" s="337"/>
      <c r="D102" s="205">
        <f>H102+F102</f>
        <v>251300</v>
      </c>
      <c r="E102" s="205">
        <f>G102+I102</f>
        <v>0</v>
      </c>
      <c r="F102" s="290">
        <f>F104+F105</f>
        <v>0</v>
      </c>
      <c r="G102" s="290">
        <f aca="true" t="shared" si="20" ref="G102:P102">G104+G105</f>
        <v>0</v>
      </c>
      <c r="H102" s="290">
        <f t="shared" si="20"/>
        <v>251300</v>
      </c>
      <c r="I102" s="290">
        <f t="shared" si="20"/>
        <v>0</v>
      </c>
      <c r="J102" s="290">
        <f t="shared" si="20"/>
        <v>251300</v>
      </c>
      <c r="K102" s="290">
        <f t="shared" si="20"/>
        <v>0</v>
      </c>
      <c r="L102" s="290"/>
      <c r="M102" s="290"/>
      <c r="N102" s="290">
        <f t="shared" si="20"/>
        <v>0</v>
      </c>
      <c r="O102" s="290">
        <f t="shared" si="20"/>
        <v>0</v>
      </c>
      <c r="P102" s="290">
        <f t="shared" si="20"/>
        <v>0</v>
      </c>
      <c r="Q102" s="291">
        <f>Q104+Q105</f>
        <v>0</v>
      </c>
      <c r="R102" s="34"/>
    </row>
    <row r="103" spans="1:18" ht="15.75">
      <c r="A103" s="158"/>
      <c r="B103" s="359" t="s">
        <v>35</v>
      </c>
      <c r="C103" s="360"/>
      <c r="D103" s="258">
        <f>H103+F103</f>
        <v>0</v>
      </c>
      <c r="E103" s="258">
        <f>G103+I103</f>
        <v>0</v>
      </c>
      <c r="F103" s="277"/>
      <c r="G103" s="278"/>
      <c r="H103" s="278"/>
      <c r="I103" s="277"/>
      <c r="J103" s="277"/>
      <c r="K103" s="277"/>
      <c r="L103" s="277"/>
      <c r="M103" s="277"/>
      <c r="N103" s="277"/>
      <c r="O103" s="277"/>
      <c r="P103" s="277"/>
      <c r="Q103" s="295"/>
      <c r="R103" s="2"/>
    </row>
    <row r="104" spans="1:18" ht="15.75">
      <c r="A104" s="158">
        <v>2759</v>
      </c>
      <c r="B104" s="214">
        <v>1</v>
      </c>
      <c r="C104" s="263" t="s">
        <v>69</v>
      </c>
      <c r="D104" s="212">
        <f>H104+F104</f>
        <v>136300</v>
      </c>
      <c r="E104" s="212">
        <f>G104+I104</f>
        <v>0</v>
      </c>
      <c r="F104" s="206"/>
      <c r="G104" s="207"/>
      <c r="H104" s="207">
        <v>136300</v>
      </c>
      <c r="I104" s="206"/>
      <c r="J104" s="206">
        <v>136300</v>
      </c>
      <c r="K104" s="206"/>
      <c r="L104" s="206"/>
      <c r="M104" s="206"/>
      <c r="N104" s="206"/>
      <c r="O104" s="206"/>
      <c r="P104" s="206"/>
      <c r="Q104" s="208"/>
      <c r="R104" s="2"/>
    </row>
    <row r="105" spans="1:17" ht="16.5" thickBot="1">
      <c r="A105" s="158">
        <v>2759</v>
      </c>
      <c r="B105" s="252">
        <v>2</v>
      </c>
      <c r="C105" s="296" t="s">
        <v>70</v>
      </c>
      <c r="D105" s="205">
        <f>H105+F105</f>
        <v>115000</v>
      </c>
      <c r="E105" s="205">
        <f>G105+I105</f>
        <v>0</v>
      </c>
      <c r="F105" s="256"/>
      <c r="G105" s="255"/>
      <c r="H105" s="255">
        <v>115000</v>
      </c>
      <c r="I105" s="256"/>
      <c r="J105" s="256">
        <v>115000</v>
      </c>
      <c r="K105" s="256"/>
      <c r="L105" s="256"/>
      <c r="M105" s="256"/>
      <c r="N105" s="256"/>
      <c r="O105" s="256"/>
      <c r="P105" s="256"/>
      <c r="Q105" s="257"/>
    </row>
    <row r="106" spans="1:17" ht="16.5" thickBot="1">
      <c r="A106" s="158"/>
      <c r="B106" s="338" t="s">
        <v>16</v>
      </c>
      <c r="C106" s="339"/>
      <c r="D106" s="192">
        <f>H106+F106</f>
        <v>7000</v>
      </c>
      <c r="E106" s="192">
        <f>G106+I106</f>
        <v>954</v>
      </c>
      <c r="F106" s="297">
        <f>F108+F109</f>
        <v>0</v>
      </c>
      <c r="G106" s="297">
        <f aca="true" t="shared" si="21" ref="G106:Q106">G108+G109</f>
        <v>0</v>
      </c>
      <c r="H106" s="297">
        <f t="shared" si="21"/>
        <v>7000</v>
      </c>
      <c r="I106" s="297">
        <f t="shared" si="21"/>
        <v>954</v>
      </c>
      <c r="J106" s="297">
        <f t="shared" si="21"/>
        <v>7000</v>
      </c>
      <c r="K106" s="297">
        <f t="shared" si="21"/>
        <v>954</v>
      </c>
      <c r="L106" s="297"/>
      <c r="M106" s="297"/>
      <c r="N106" s="297">
        <f t="shared" si="21"/>
        <v>0</v>
      </c>
      <c r="O106" s="297">
        <f t="shared" si="21"/>
        <v>0</v>
      </c>
      <c r="P106" s="297">
        <f t="shared" si="21"/>
        <v>0</v>
      </c>
      <c r="Q106" s="220">
        <f t="shared" si="21"/>
        <v>0</v>
      </c>
    </row>
    <row r="107" spans="1:17" ht="15.75">
      <c r="A107" s="158"/>
      <c r="B107" s="359" t="s">
        <v>35</v>
      </c>
      <c r="C107" s="360"/>
      <c r="D107" s="227"/>
      <c r="E107" s="258"/>
      <c r="F107" s="228"/>
      <c r="G107" s="229"/>
      <c r="H107" s="229"/>
      <c r="I107" s="228"/>
      <c r="J107" s="228"/>
      <c r="K107" s="228"/>
      <c r="L107" s="228"/>
      <c r="M107" s="228"/>
      <c r="N107" s="228"/>
      <c r="O107" s="228"/>
      <c r="P107" s="228"/>
      <c r="Q107" s="230"/>
    </row>
    <row r="108" spans="1:17" ht="15.75">
      <c r="A108" s="158">
        <v>2831</v>
      </c>
      <c r="B108" s="298">
        <v>1</v>
      </c>
      <c r="C108" s="247" t="s">
        <v>26</v>
      </c>
      <c r="D108" s="204">
        <f>H108+F108</f>
        <v>1000</v>
      </c>
      <c r="E108" s="204">
        <f>G108+I108</f>
        <v>954</v>
      </c>
      <c r="F108" s="232"/>
      <c r="G108" s="232"/>
      <c r="H108" s="232">
        <v>1000</v>
      </c>
      <c r="I108" s="232">
        <v>954</v>
      </c>
      <c r="J108" s="232">
        <v>1000</v>
      </c>
      <c r="K108" s="232">
        <v>954</v>
      </c>
      <c r="L108" s="232"/>
      <c r="M108" s="232"/>
      <c r="N108" s="232"/>
      <c r="O108" s="232"/>
      <c r="P108" s="232"/>
      <c r="Q108" s="251"/>
    </row>
    <row r="109" spans="1:17" ht="15.75">
      <c r="A109" s="158">
        <v>2898</v>
      </c>
      <c r="B109" s="298">
        <v>2</v>
      </c>
      <c r="C109" s="299" t="s">
        <v>71</v>
      </c>
      <c r="D109" s="204">
        <f>H109+F109</f>
        <v>6000</v>
      </c>
      <c r="E109" s="204">
        <f>G109+I109</f>
        <v>0</v>
      </c>
      <c r="F109" s="232"/>
      <c r="G109" s="232"/>
      <c r="H109" s="232">
        <v>6000</v>
      </c>
      <c r="I109" s="232"/>
      <c r="J109" s="232">
        <v>6000</v>
      </c>
      <c r="K109" s="232"/>
      <c r="L109" s="232"/>
      <c r="M109" s="232"/>
      <c r="N109" s="232"/>
      <c r="O109" s="232"/>
      <c r="P109" s="232"/>
      <c r="Q109" s="251"/>
    </row>
    <row r="110" spans="1:17" ht="16.5" thickBot="1">
      <c r="A110" s="158"/>
      <c r="B110" s="298"/>
      <c r="C110" s="299"/>
      <c r="D110" s="204"/>
      <c r="E110" s="204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06"/>
      <c r="Q110" s="208"/>
    </row>
    <row r="111" spans="1:17" ht="21.75" customHeight="1" thickBot="1">
      <c r="A111" s="157"/>
      <c r="B111" s="356" t="s">
        <v>100</v>
      </c>
      <c r="C111" s="361"/>
      <c r="D111" s="258">
        <f>H111+F111</f>
        <v>5600</v>
      </c>
      <c r="E111" s="258">
        <f>G111+I111</f>
        <v>0</v>
      </c>
      <c r="F111" s="259">
        <f>F112</f>
        <v>0</v>
      </c>
      <c r="G111" s="259">
        <f aca="true" t="shared" si="22" ref="G111:Q112">G112</f>
        <v>0</v>
      </c>
      <c r="H111" s="259">
        <f t="shared" si="22"/>
        <v>5600</v>
      </c>
      <c r="I111" s="259">
        <f t="shared" si="22"/>
        <v>0</v>
      </c>
      <c r="J111" s="259">
        <f t="shared" si="22"/>
        <v>0</v>
      </c>
      <c r="K111" s="259">
        <f t="shared" si="22"/>
        <v>0</v>
      </c>
      <c r="L111" s="259"/>
      <c r="M111" s="259"/>
      <c r="N111" s="259">
        <f t="shared" si="22"/>
        <v>0</v>
      </c>
      <c r="O111" s="259">
        <f t="shared" si="22"/>
        <v>0</v>
      </c>
      <c r="P111" s="259">
        <f t="shared" si="22"/>
        <v>0</v>
      </c>
      <c r="Q111" s="259">
        <f t="shared" si="22"/>
        <v>0</v>
      </c>
    </row>
    <row r="112" spans="1:17" ht="16.5" thickBot="1">
      <c r="A112" s="157"/>
      <c r="B112" s="338" t="s">
        <v>10</v>
      </c>
      <c r="C112" s="339"/>
      <c r="D112" s="192">
        <f>H112+F112</f>
        <v>5600</v>
      </c>
      <c r="E112" s="192">
        <f>G112+I112</f>
        <v>0</v>
      </c>
      <c r="F112" s="209">
        <f>F113</f>
        <v>0</v>
      </c>
      <c r="G112" s="209">
        <f t="shared" si="22"/>
        <v>0</v>
      </c>
      <c r="H112" s="209">
        <f t="shared" si="22"/>
        <v>5600</v>
      </c>
      <c r="I112" s="209">
        <f t="shared" si="22"/>
        <v>0</v>
      </c>
      <c r="J112" s="209">
        <f t="shared" si="22"/>
        <v>0</v>
      </c>
      <c r="K112" s="209">
        <f t="shared" si="22"/>
        <v>0</v>
      </c>
      <c r="L112" s="209"/>
      <c r="M112" s="209"/>
      <c r="N112" s="209">
        <f t="shared" si="22"/>
        <v>0</v>
      </c>
      <c r="O112" s="209">
        <f t="shared" si="22"/>
        <v>0</v>
      </c>
      <c r="P112" s="209">
        <f t="shared" si="22"/>
        <v>0</v>
      </c>
      <c r="Q112" s="209">
        <f t="shared" si="22"/>
        <v>0</v>
      </c>
    </row>
    <row r="113" spans="1:17" ht="15.75">
      <c r="A113" s="158">
        <v>2122</v>
      </c>
      <c r="B113" s="298">
        <v>1</v>
      </c>
      <c r="C113" s="299" t="s">
        <v>99</v>
      </c>
      <c r="D113" s="204">
        <f>H113+F113</f>
        <v>5600</v>
      </c>
      <c r="E113" s="204">
        <f>G113+I113</f>
        <v>0</v>
      </c>
      <c r="F113" s="232"/>
      <c r="G113" s="232"/>
      <c r="H113" s="232">
        <v>5600</v>
      </c>
      <c r="I113" s="232"/>
      <c r="J113" s="232"/>
      <c r="K113" s="232"/>
      <c r="L113" s="232"/>
      <c r="M113" s="232"/>
      <c r="N113" s="232"/>
      <c r="O113" s="232"/>
      <c r="P113" s="206"/>
      <c r="Q113" s="208"/>
    </row>
    <row r="114" spans="1:17" ht="16.5" thickBot="1">
      <c r="A114" s="157"/>
      <c r="B114" s="252"/>
      <c r="C114" s="282"/>
      <c r="D114" s="283"/>
      <c r="E114" s="283"/>
      <c r="F114" s="256"/>
      <c r="G114" s="255"/>
      <c r="H114" s="255"/>
      <c r="I114" s="256"/>
      <c r="J114" s="256"/>
      <c r="K114" s="256"/>
      <c r="L114" s="256"/>
      <c r="M114" s="256"/>
      <c r="N114" s="256"/>
      <c r="O114" s="256"/>
      <c r="P114" s="256"/>
      <c r="Q114" s="257"/>
    </row>
    <row r="115" spans="1:17" ht="20.25" customHeight="1" thickBot="1">
      <c r="A115" s="157"/>
      <c r="B115" s="300"/>
      <c r="C115" s="301" t="s">
        <v>18</v>
      </c>
      <c r="D115" s="302">
        <f>H115+F115</f>
        <v>917228</v>
      </c>
      <c r="E115" s="192">
        <f>G115+I115</f>
        <v>484104</v>
      </c>
      <c r="F115" s="303">
        <f aca="true" t="shared" si="23" ref="F115:Q115">F46+F8+F111</f>
        <v>262700</v>
      </c>
      <c r="G115" s="303">
        <f t="shared" si="23"/>
        <v>243226</v>
      </c>
      <c r="H115" s="303">
        <f t="shared" si="23"/>
        <v>654528</v>
      </c>
      <c r="I115" s="303">
        <f t="shared" si="23"/>
        <v>240878</v>
      </c>
      <c r="J115" s="303">
        <f t="shared" si="23"/>
        <v>544560</v>
      </c>
      <c r="K115" s="303">
        <f t="shared" si="23"/>
        <v>139236</v>
      </c>
      <c r="L115" s="303">
        <f t="shared" si="23"/>
        <v>14716</v>
      </c>
      <c r="M115" s="303">
        <f t="shared" si="23"/>
        <v>14716</v>
      </c>
      <c r="N115" s="303">
        <f t="shared" si="23"/>
        <v>5925</v>
      </c>
      <c r="O115" s="303">
        <f t="shared" si="23"/>
        <v>5925</v>
      </c>
      <c r="P115" s="303">
        <f t="shared" si="23"/>
        <v>37983</v>
      </c>
      <c r="Q115" s="303">
        <f t="shared" si="23"/>
        <v>37902</v>
      </c>
    </row>
    <row r="116" spans="1:18" ht="20.25" customHeight="1">
      <c r="A116" s="157"/>
      <c r="B116" s="304"/>
      <c r="C116" s="305"/>
      <c r="D116" s="306"/>
      <c r="E116" s="306"/>
      <c r="F116" s="306"/>
      <c r="G116" s="307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12"/>
    </row>
    <row r="117" spans="1:18" ht="20.25" customHeight="1">
      <c r="A117" s="157"/>
      <c r="B117" s="304"/>
      <c r="C117" s="305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12"/>
    </row>
    <row r="118" spans="1:17" ht="17.25" customHeight="1">
      <c r="A118" s="157"/>
      <c r="B118" s="304"/>
      <c r="C118" s="308"/>
      <c r="D118" s="309"/>
      <c r="E118" s="310"/>
      <c r="F118" s="309"/>
      <c r="G118" s="311"/>
      <c r="H118" s="158"/>
      <c r="I118" s="309"/>
      <c r="J118" s="310"/>
      <c r="K118" s="158"/>
      <c r="L118" s="158"/>
      <c r="M118" s="158"/>
      <c r="N118" s="158"/>
      <c r="O118" s="158"/>
      <c r="P118" s="312"/>
      <c r="Q118" s="158"/>
    </row>
    <row r="119" spans="1:17" ht="63" customHeight="1">
      <c r="A119" s="157"/>
      <c r="B119" s="309"/>
      <c r="C119" s="313" t="s">
        <v>124</v>
      </c>
      <c r="D119" s="309"/>
      <c r="E119" s="310"/>
      <c r="F119" s="309"/>
      <c r="G119" s="311"/>
      <c r="H119" s="158"/>
      <c r="I119" s="309"/>
      <c r="J119" s="310"/>
      <c r="K119" s="158"/>
      <c r="L119" s="158"/>
      <c r="M119" s="158"/>
      <c r="N119" s="158"/>
      <c r="O119" s="158"/>
      <c r="P119" s="312"/>
      <c r="Q119" s="158"/>
    </row>
    <row r="120" spans="1:18" ht="16.5" thickBot="1">
      <c r="A120" s="157"/>
      <c r="B120" s="309"/>
      <c r="C120" s="313"/>
      <c r="D120" s="309"/>
      <c r="E120" s="314"/>
      <c r="F120" s="309"/>
      <c r="G120" s="307"/>
      <c r="H120" s="158"/>
      <c r="I120" s="315"/>
      <c r="J120" s="310"/>
      <c r="K120" s="158"/>
      <c r="L120" s="158"/>
      <c r="M120" s="158"/>
      <c r="N120" s="158"/>
      <c r="O120" s="158"/>
      <c r="P120" s="158"/>
      <c r="Q120" s="158"/>
      <c r="R120" s="3"/>
    </row>
    <row r="121" spans="1:17" ht="43.5" customHeight="1">
      <c r="A121" s="157"/>
      <c r="B121" s="362" t="s">
        <v>5</v>
      </c>
      <c r="C121" s="364" t="s">
        <v>8</v>
      </c>
      <c r="D121" s="155"/>
      <c r="E121" s="163"/>
      <c r="F121" s="309"/>
      <c r="G121" s="307"/>
      <c r="H121" s="309"/>
      <c r="I121" s="310"/>
      <c r="J121" s="158"/>
      <c r="K121" s="158"/>
      <c r="L121" s="158"/>
      <c r="M121" s="158"/>
      <c r="N121" s="158"/>
      <c r="O121" s="158"/>
      <c r="P121" s="158"/>
      <c r="Q121" s="158"/>
    </row>
    <row r="122" spans="1:17" ht="12.75">
      <c r="A122" s="157"/>
      <c r="B122" s="363"/>
      <c r="C122" s="365"/>
      <c r="D122" s="156"/>
      <c r="E122" s="167" t="s">
        <v>40</v>
      </c>
      <c r="F122" s="309"/>
      <c r="G122" s="311"/>
      <c r="H122" s="309"/>
      <c r="I122" s="310"/>
      <c r="J122" s="158"/>
      <c r="K122" s="158"/>
      <c r="L122" s="158"/>
      <c r="M122" s="158"/>
      <c r="N122" s="158"/>
      <c r="O122" s="158"/>
      <c r="P122" s="158"/>
      <c r="Q122" s="158"/>
    </row>
    <row r="123" spans="1:17" ht="13.5" thickBot="1">
      <c r="A123" s="157"/>
      <c r="B123" s="181"/>
      <c r="C123" s="182"/>
      <c r="D123" s="183"/>
      <c r="E123" s="181"/>
      <c r="F123" s="309"/>
      <c r="G123" s="309"/>
      <c r="H123" s="309"/>
      <c r="I123" s="309" t="s">
        <v>45</v>
      </c>
      <c r="J123" s="158"/>
      <c r="K123" s="158"/>
      <c r="L123" s="158"/>
      <c r="M123" s="158"/>
      <c r="N123" s="158"/>
      <c r="O123" s="158"/>
      <c r="P123" s="158"/>
      <c r="Q123" s="158"/>
    </row>
    <row r="124" spans="1:17" ht="14.25" thickBot="1">
      <c r="A124" s="157"/>
      <c r="B124" s="186">
        <v>1</v>
      </c>
      <c r="C124" s="187">
        <v>2</v>
      </c>
      <c r="D124" s="188"/>
      <c r="E124" s="191">
        <v>4</v>
      </c>
      <c r="F124" s="309"/>
      <c r="G124" s="309"/>
      <c r="H124" s="309"/>
      <c r="I124" s="309"/>
      <c r="J124" s="158"/>
      <c r="K124" s="158"/>
      <c r="L124" s="158"/>
      <c r="M124" s="158"/>
      <c r="N124" s="158"/>
      <c r="O124" s="158"/>
      <c r="P124" s="158"/>
      <c r="Q124" s="158"/>
    </row>
    <row r="125" spans="1:17" ht="16.5" thickBot="1">
      <c r="A125" s="157"/>
      <c r="B125" s="356" t="s">
        <v>9</v>
      </c>
      <c r="C125" s="357"/>
      <c r="D125" s="258"/>
      <c r="E125" s="316"/>
      <c r="F125" s="309"/>
      <c r="G125" s="309"/>
      <c r="H125" s="309"/>
      <c r="I125" s="311"/>
      <c r="J125" s="158"/>
      <c r="K125" s="158"/>
      <c r="L125" s="158"/>
      <c r="M125" s="158"/>
      <c r="N125" s="158"/>
      <c r="O125" s="158"/>
      <c r="P125" s="158"/>
      <c r="Q125" s="158"/>
    </row>
    <row r="126" spans="1:17" ht="13.5" thickBot="1">
      <c r="A126" s="157"/>
      <c r="B126" s="338" t="s">
        <v>29</v>
      </c>
      <c r="C126" s="342"/>
      <c r="D126" s="317"/>
      <c r="E126" s="318"/>
      <c r="F126" s="309"/>
      <c r="G126" s="309"/>
      <c r="H126" s="309"/>
      <c r="I126" s="309"/>
      <c r="J126" s="158"/>
      <c r="K126" s="158"/>
      <c r="L126" s="158"/>
      <c r="M126" s="158"/>
      <c r="N126" s="158"/>
      <c r="O126" s="158"/>
      <c r="P126" s="158"/>
      <c r="Q126" s="158"/>
    </row>
    <row r="127" spans="1:17" ht="12.75">
      <c r="A127" s="157"/>
      <c r="B127" s="319" t="s">
        <v>87</v>
      </c>
      <c r="C127" s="320" t="s">
        <v>88</v>
      </c>
      <c r="D127" s="320"/>
      <c r="E127" s="321">
        <v>531826</v>
      </c>
      <c r="F127" s="309"/>
      <c r="G127" s="309"/>
      <c r="H127" s="309"/>
      <c r="I127" s="309"/>
      <c r="J127" s="158"/>
      <c r="K127" s="158"/>
      <c r="L127" s="158"/>
      <c r="M127" s="158"/>
      <c r="N127" s="158"/>
      <c r="O127" s="158"/>
      <c r="P127" s="158"/>
      <c r="Q127" s="158"/>
    </row>
    <row r="128" spans="1:17" ht="12.75">
      <c r="A128" s="157"/>
      <c r="B128" s="358" t="s">
        <v>53</v>
      </c>
      <c r="C128" s="151"/>
      <c r="D128" s="322"/>
      <c r="E128" s="323"/>
      <c r="F128" s="309"/>
      <c r="G128" s="309"/>
      <c r="H128" s="309"/>
      <c r="I128" s="309"/>
      <c r="J128" s="158"/>
      <c r="K128" s="158"/>
      <c r="L128" s="158"/>
      <c r="M128" s="158"/>
      <c r="N128" s="158"/>
      <c r="O128" s="158"/>
      <c r="P128" s="158"/>
      <c r="Q128" s="158"/>
    </row>
    <row r="129" spans="1:17" ht="12.75">
      <c r="A129" s="157"/>
      <c r="B129" s="324">
        <v>1</v>
      </c>
      <c r="C129" s="322" t="s">
        <v>117</v>
      </c>
      <c r="D129" s="322"/>
      <c r="E129" s="323">
        <v>123714</v>
      </c>
      <c r="F129" s="309"/>
      <c r="G129" s="309"/>
      <c r="H129" s="309"/>
      <c r="I129" s="309"/>
      <c r="J129" s="158"/>
      <c r="K129" s="158"/>
      <c r="L129" s="158"/>
      <c r="M129" s="158"/>
      <c r="N129" s="158"/>
      <c r="O129" s="158"/>
      <c r="P129" s="158"/>
      <c r="Q129" s="158"/>
    </row>
    <row r="130" spans="1:17" ht="13.5" thickBot="1">
      <c r="A130" s="157"/>
      <c r="B130" s="325"/>
      <c r="C130" s="326"/>
      <c r="D130" s="326"/>
      <c r="E130" s="327"/>
      <c r="F130" s="309"/>
      <c r="G130" s="309"/>
      <c r="H130" s="309"/>
      <c r="I130" s="309"/>
      <c r="J130" s="158"/>
      <c r="K130" s="158"/>
      <c r="L130" s="158"/>
      <c r="M130" s="158"/>
      <c r="N130" s="158"/>
      <c r="O130" s="158"/>
      <c r="P130" s="158"/>
      <c r="Q130" s="158"/>
    </row>
    <row r="131" spans="1:17" ht="31.5" customHeight="1" thickBot="1">
      <c r="A131" s="157"/>
      <c r="B131" s="347" t="s">
        <v>37</v>
      </c>
      <c r="C131" s="154"/>
      <c r="D131" s="317"/>
      <c r="E131" s="318"/>
      <c r="F131" s="309"/>
      <c r="G131" s="309"/>
      <c r="H131" s="309"/>
      <c r="I131" s="309"/>
      <c r="J131" s="158"/>
      <c r="K131" s="158"/>
      <c r="L131" s="158"/>
      <c r="M131" s="158"/>
      <c r="N131" s="158"/>
      <c r="O131" s="158"/>
      <c r="P131" s="158"/>
      <c r="Q131" s="158"/>
    </row>
    <row r="132" spans="1:17" ht="16.5" customHeight="1">
      <c r="A132" s="157"/>
      <c r="B132" s="319">
        <v>1</v>
      </c>
      <c r="C132" s="320" t="s">
        <v>104</v>
      </c>
      <c r="D132" s="320"/>
      <c r="E132" s="321">
        <v>426570</v>
      </c>
      <c r="F132" s="309"/>
      <c r="G132" s="309"/>
      <c r="H132" s="309"/>
      <c r="I132" s="309"/>
      <c r="J132" s="158"/>
      <c r="K132" s="158"/>
      <c r="L132" s="158"/>
      <c r="M132" s="158"/>
      <c r="N132" s="158"/>
      <c r="O132" s="158"/>
      <c r="P132" s="158"/>
      <c r="Q132" s="158"/>
    </row>
    <row r="133" spans="1:17" ht="13.5" thickBot="1">
      <c r="A133" s="157"/>
      <c r="B133" s="325">
        <v>2</v>
      </c>
      <c r="C133" s="326" t="s">
        <v>89</v>
      </c>
      <c r="D133" s="326"/>
      <c r="E133" s="327">
        <v>530568</v>
      </c>
      <c r="F133" s="309"/>
      <c r="G133" s="309"/>
      <c r="H133" s="309"/>
      <c r="I133" s="309"/>
      <c r="J133" s="158"/>
      <c r="K133" s="158"/>
      <c r="L133" s="158"/>
      <c r="M133" s="158"/>
      <c r="N133" s="158"/>
      <c r="O133" s="158"/>
      <c r="P133" s="158"/>
      <c r="Q133" s="158"/>
    </row>
    <row r="134" spans="1:17" ht="28.5" customHeight="1" thickBot="1">
      <c r="A134" s="157"/>
      <c r="B134" s="152" t="s">
        <v>12</v>
      </c>
      <c r="C134" s="153"/>
      <c r="D134" s="192"/>
      <c r="E134" s="328"/>
      <c r="F134" s="309"/>
      <c r="G134" s="309"/>
      <c r="H134" s="309"/>
      <c r="I134" s="309"/>
      <c r="J134" s="158"/>
      <c r="K134" s="158"/>
      <c r="L134" s="158"/>
      <c r="M134" s="158"/>
      <c r="N134" s="158"/>
      <c r="O134" s="158"/>
      <c r="P134" s="158"/>
      <c r="Q134" s="158"/>
    </row>
    <row r="135" spans="1:17" ht="13.5" thickBot="1">
      <c r="A135" s="157"/>
      <c r="B135" s="338" t="s">
        <v>29</v>
      </c>
      <c r="C135" s="342"/>
      <c r="D135" s="317"/>
      <c r="E135" s="318"/>
      <c r="F135" s="309"/>
      <c r="G135" s="309"/>
      <c r="H135" s="309"/>
      <c r="I135" s="309"/>
      <c r="J135" s="158"/>
      <c r="K135" s="158"/>
      <c r="L135" s="158"/>
      <c r="M135" s="158"/>
      <c r="N135" s="158"/>
      <c r="O135" s="158"/>
      <c r="P135" s="158"/>
      <c r="Q135" s="158"/>
    </row>
    <row r="136" spans="1:17" ht="12.75">
      <c r="A136" s="157"/>
      <c r="B136" s="173" t="s">
        <v>36</v>
      </c>
      <c r="C136" s="150"/>
      <c r="D136" s="320"/>
      <c r="E136" s="321"/>
      <c r="F136" s="309"/>
      <c r="G136" s="309"/>
      <c r="H136" s="309"/>
      <c r="I136" s="309"/>
      <c r="J136" s="158"/>
      <c r="K136" s="158"/>
      <c r="L136" s="158"/>
      <c r="M136" s="158"/>
      <c r="N136" s="158"/>
      <c r="O136" s="158"/>
      <c r="P136" s="158"/>
      <c r="Q136" s="158"/>
    </row>
    <row r="137" spans="1:17" ht="13.5" thickBot="1">
      <c r="A137" s="157"/>
      <c r="B137" s="325">
        <v>1</v>
      </c>
      <c r="C137" s="326" t="s">
        <v>90</v>
      </c>
      <c r="D137" s="326"/>
      <c r="E137" s="327">
        <v>3503152</v>
      </c>
      <c r="F137" s="309"/>
      <c r="G137" s="309"/>
      <c r="H137" s="309"/>
      <c r="I137" s="309"/>
      <c r="J137" s="158"/>
      <c r="K137" s="158"/>
      <c r="L137" s="158"/>
      <c r="M137" s="158"/>
      <c r="N137" s="158"/>
      <c r="O137" s="158"/>
      <c r="P137" s="158"/>
      <c r="Q137" s="158"/>
    </row>
    <row r="138" spans="1:17" ht="13.5" thickBot="1">
      <c r="A138" s="157"/>
      <c r="B138" s="338" t="s">
        <v>53</v>
      </c>
      <c r="C138" s="342"/>
      <c r="D138" s="317"/>
      <c r="E138" s="318"/>
      <c r="F138" s="309"/>
      <c r="G138" s="309"/>
      <c r="H138" s="309"/>
      <c r="I138" s="309"/>
      <c r="J138" s="158"/>
      <c r="K138" s="158"/>
      <c r="L138" s="158"/>
      <c r="M138" s="158"/>
      <c r="N138" s="158"/>
      <c r="O138" s="158"/>
      <c r="P138" s="158"/>
      <c r="Q138" s="158"/>
    </row>
    <row r="139" spans="1:17" ht="12.75">
      <c r="A139" s="157"/>
      <c r="B139" s="173" t="s">
        <v>118</v>
      </c>
      <c r="C139" s="150"/>
      <c r="D139" s="320"/>
      <c r="E139" s="321"/>
      <c r="F139" s="309"/>
      <c r="G139" s="309"/>
      <c r="H139" s="309"/>
      <c r="I139" s="309"/>
      <c r="J139" s="158"/>
      <c r="K139" s="158"/>
      <c r="L139" s="158"/>
      <c r="M139" s="158"/>
      <c r="N139" s="158"/>
      <c r="O139" s="158"/>
      <c r="P139" s="158"/>
      <c r="Q139" s="158"/>
    </row>
    <row r="140" spans="1:17" ht="12.75">
      <c r="A140" s="157"/>
      <c r="B140" s="324"/>
      <c r="C140" s="322" t="s">
        <v>119</v>
      </c>
      <c r="D140" s="322"/>
      <c r="E140" s="323">
        <v>284346</v>
      </c>
      <c r="F140" s="309"/>
      <c r="G140" s="309"/>
      <c r="H140" s="309"/>
      <c r="I140" s="309"/>
      <c r="J140" s="158"/>
      <c r="K140" s="158"/>
      <c r="L140" s="158"/>
      <c r="M140" s="158"/>
      <c r="N140" s="158"/>
      <c r="O140" s="158"/>
      <c r="P140" s="158"/>
      <c r="Q140" s="158"/>
    </row>
    <row r="141" spans="1:17" ht="13.5" thickBot="1">
      <c r="A141" s="157"/>
      <c r="B141" s="325"/>
      <c r="C141" s="326"/>
      <c r="D141" s="326"/>
      <c r="E141" s="327"/>
      <c r="F141" s="309"/>
      <c r="G141" s="309"/>
      <c r="H141" s="309"/>
      <c r="I141" s="309"/>
      <c r="J141" s="158"/>
      <c r="K141" s="158"/>
      <c r="L141" s="158"/>
      <c r="M141" s="158"/>
      <c r="N141" s="158"/>
      <c r="O141" s="158"/>
      <c r="P141" s="158"/>
      <c r="Q141" s="158"/>
    </row>
    <row r="142" spans="1:17" ht="27" customHeight="1" thickBot="1">
      <c r="A142" s="157"/>
      <c r="B142" s="347" t="s">
        <v>37</v>
      </c>
      <c r="C142" s="154"/>
      <c r="D142" s="317"/>
      <c r="E142" s="318"/>
      <c r="F142" s="309"/>
      <c r="G142" s="309"/>
      <c r="H142" s="309"/>
      <c r="I142" s="309"/>
      <c r="J142" s="158"/>
      <c r="K142" s="158"/>
      <c r="L142" s="158"/>
      <c r="M142" s="158"/>
      <c r="N142" s="158"/>
      <c r="O142" s="158"/>
      <c r="P142" s="158"/>
      <c r="Q142" s="158"/>
    </row>
    <row r="143" spans="1:17" ht="12.75">
      <c r="A143" s="157"/>
      <c r="B143" s="173" t="s">
        <v>35</v>
      </c>
      <c r="C143" s="150"/>
      <c r="D143" s="320"/>
      <c r="E143" s="321"/>
      <c r="F143" s="309"/>
      <c r="G143" s="309"/>
      <c r="H143" s="309"/>
      <c r="I143" s="309"/>
      <c r="J143" s="158"/>
      <c r="K143" s="158"/>
      <c r="L143" s="158"/>
      <c r="M143" s="158"/>
      <c r="N143" s="158"/>
      <c r="O143" s="158"/>
      <c r="P143" s="158"/>
      <c r="Q143" s="158"/>
    </row>
    <row r="144" spans="1:17" ht="13.5" thickBot="1">
      <c r="A144" s="157"/>
      <c r="B144" s="325" t="s">
        <v>87</v>
      </c>
      <c r="C144" s="326" t="s">
        <v>91</v>
      </c>
      <c r="D144" s="326"/>
      <c r="E144" s="327">
        <v>211518</v>
      </c>
      <c r="F144" s="309"/>
      <c r="G144" s="309"/>
      <c r="H144" s="309"/>
      <c r="I144" s="309"/>
      <c r="J144" s="158"/>
      <c r="K144" s="158"/>
      <c r="L144" s="158"/>
      <c r="M144" s="158"/>
      <c r="N144" s="158"/>
      <c r="O144" s="158"/>
      <c r="P144" s="158"/>
      <c r="Q144" s="158"/>
    </row>
    <row r="145" spans="1:17" ht="13.5" thickBot="1">
      <c r="A145" s="157"/>
      <c r="B145" s="338" t="s">
        <v>17</v>
      </c>
      <c r="C145" s="342"/>
      <c r="D145" s="317"/>
      <c r="E145" s="318"/>
      <c r="F145" s="309"/>
      <c r="G145" s="309"/>
      <c r="H145" s="309"/>
      <c r="I145" s="309"/>
      <c r="J145" s="158"/>
      <c r="K145" s="158"/>
      <c r="L145" s="158"/>
      <c r="M145" s="158"/>
      <c r="N145" s="158"/>
      <c r="O145" s="158"/>
      <c r="P145" s="158"/>
      <c r="Q145" s="158"/>
    </row>
    <row r="146" spans="1:17" ht="12.75">
      <c r="A146" s="157"/>
      <c r="B146" s="173" t="s">
        <v>105</v>
      </c>
      <c r="C146" s="150"/>
      <c r="D146" s="320"/>
      <c r="E146" s="321"/>
      <c r="F146" s="309"/>
      <c r="G146" s="309"/>
      <c r="H146" s="309"/>
      <c r="I146" s="309"/>
      <c r="J146" s="158"/>
      <c r="K146" s="158"/>
      <c r="L146" s="158"/>
      <c r="M146" s="158"/>
      <c r="N146" s="158"/>
      <c r="O146" s="158"/>
      <c r="P146" s="158"/>
      <c r="Q146" s="158"/>
    </row>
    <row r="147" spans="1:17" ht="12.75">
      <c r="A147" s="157"/>
      <c r="B147" s="329">
        <v>1</v>
      </c>
      <c r="C147" s="330" t="s">
        <v>106</v>
      </c>
      <c r="D147" s="322"/>
      <c r="E147" s="323">
        <v>143976</v>
      </c>
      <c r="F147" s="309"/>
      <c r="G147" s="309"/>
      <c r="H147" s="309"/>
      <c r="I147" s="309"/>
      <c r="J147" s="158"/>
      <c r="K147" s="158"/>
      <c r="L147" s="158"/>
      <c r="M147" s="158"/>
      <c r="N147" s="158"/>
      <c r="O147" s="158"/>
      <c r="P147" s="158"/>
      <c r="Q147" s="158"/>
    </row>
    <row r="148" spans="1:17" ht="12.75">
      <c r="A148" s="157"/>
      <c r="B148" s="148"/>
      <c r="C148" s="151" t="s">
        <v>35</v>
      </c>
      <c r="D148" s="151"/>
      <c r="E148" s="323"/>
      <c r="F148" s="309"/>
      <c r="G148" s="309"/>
      <c r="H148" s="309"/>
      <c r="I148" s="309"/>
      <c r="J148" s="158"/>
      <c r="K148" s="158"/>
      <c r="L148" s="158"/>
      <c r="M148" s="158"/>
      <c r="N148" s="158"/>
      <c r="O148" s="158"/>
      <c r="P148" s="158"/>
      <c r="Q148" s="158"/>
    </row>
    <row r="149" spans="1:17" ht="12.75">
      <c r="A149" s="157"/>
      <c r="B149" s="324">
        <v>1</v>
      </c>
      <c r="C149" s="322" t="s">
        <v>92</v>
      </c>
      <c r="D149" s="322"/>
      <c r="E149" s="323">
        <v>585207</v>
      </c>
      <c r="F149" s="309"/>
      <c r="G149" s="309"/>
      <c r="H149" s="309"/>
      <c r="I149" s="309"/>
      <c r="J149" s="158"/>
      <c r="K149" s="158"/>
      <c r="L149" s="158"/>
      <c r="M149" s="158"/>
      <c r="N149" s="158"/>
      <c r="O149" s="158"/>
      <c r="P149" s="158"/>
      <c r="Q149" s="158"/>
    </row>
    <row r="150" spans="1:17" ht="12.75">
      <c r="A150" s="157"/>
      <c r="B150" s="324"/>
      <c r="C150" s="322"/>
      <c r="D150" s="322"/>
      <c r="E150" s="323"/>
      <c r="F150" s="309"/>
      <c r="G150" s="309"/>
      <c r="H150" s="309"/>
      <c r="I150" s="309"/>
      <c r="J150" s="158"/>
      <c r="K150" s="158"/>
      <c r="L150" s="158"/>
      <c r="M150" s="158"/>
      <c r="N150" s="158"/>
      <c r="O150" s="158"/>
      <c r="P150" s="158"/>
      <c r="Q150" s="158"/>
    </row>
    <row r="151" spans="1:17" ht="12.75">
      <c r="A151" s="157"/>
      <c r="B151" s="324"/>
      <c r="C151" s="322"/>
      <c r="D151" s="322"/>
      <c r="E151" s="331">
        <f>SUM(E126:E150)</f>
        <v>6340877</v>
      </c>
      <c r="F151" s="309"/>
      <c r="G151" s="309"/>
      <c r="H151" s="309"/>
      <c r="I151" s="309"/>
      <c r="J151" s="158"/>
      <c r="K151" s="158"/>
      <c r="L151" s="158"/>
      <c r="M151" s="158"/>
      <c r="N151" s="158"/>
      <c r="O151" s="158"/>
      <c r="P151" s="158"/>
      <c r="Q151" s="158"/>
    </row>
    <row r="152" spans="1:17" ht="12.75">
      <c r="A152" s="157"/>
      <c r="B152" s="324"/>
      <c r="C152" s="322" t="s">
        <v>94</v>
      </c>
      <c r="D152" s="322"/>
      <c r="E152" s="323">
        <v>5925</v>
      </c>
      <c r="F152" s="309"/>
      <c r="G152" s="309"/>
      <c r="H152" s="309"/>
      <c r="I152" s="309"/>
      <c r="J152" s="158"/>
      <c r="K152" s="158"/>
      <c r="L152" s="158"/>
      <c r="M152" s="158"/>
      <c r="N152" s="158"/>
      <c r="O152" s="158"/>
      <c r="P152" s="158"/>
      <c r="Q152" s="158"/>
    </row>
    <row r="153" spans="1:17" ht="15.75" thickBot="1">
      <c r="A153" s="157"/>
      <c r="B153" s="332"/>
      <c r="C153" s="333" t="s">
        <v>123</v>
      </c>
      <c r="D153" s="334"/>
      <c r="E153" s="335">
        <f>SUM(E151:E152)</f>
        <v>6346802</v>
      </c>
      <c r="F153" s="309"/>
      <c r="G153" s="309"/>
      <c r="H153" s="309"/>
      <c r="I153" s="309"/>
      <c r="J153" s="158"/>
      <c r="K153" s="158"/>
      <c r="L153" s="158"/>
      <c r="M153" s="158"/>
      <c r="N153" s="158"/>
      <c r="O153" s="158"/>
      <c r="P153" s="158"/>
      <c r="Q153" s="158"/>
    </row>
    <row r="154" spans="1:17" ht="12.75">
      <c r="A154" s="157"/>
      <c r="B154" s="309"/>
      <c r="C154" s="309"/>
      <c r="D154" s="309"/>
      <c r="E154" s="309"/>
      <c r="F154" s="309"/>
      <c r="G154" s="309"/>
      <c r="H154" s="309"/>
      <c r="I154" s="309"/>
      <c r="J154" s="158"/>
      <c r="K154" s="158"/>
      <c r="L154" s="158"/>
      <c r="M154" s="158"/>
      <c r="N154" s="158"/>
      <c r="O154" s="158"/>
      <c r="P154" s="158"/>
      <c r="Q154" s="158"/>
    </row>
    <row r="155" spans="1:17" ht="12.75">
      <c r="A155" s="157"/>
      <c r="B155" s="309"/>
      <c r="C155" s="309" t="s">
        <v>125</v>
      </c>
      <c r="D155" s="309"/>
      <c r="E155" s="309"/>
      <c r="F155" s="309"/>
      <c r="G155" s="309"/>
      <c r="H155" s="309"/>
      <c r="I155" s="309"/>
      <c r="J155" s="158"/>
      <c r="K155" s="158"/>
      <c r="L155" s="158"/>
      <c r="M155" s="158"/>
      <c r="N155" s="158"/>
      <c r="O155" s="158"/>
      <c r="P155" s="158"/>
      <c r="Q155" s="158"/>
    </row>
    <row r="156" spans="1:17" ht="12.75">
      <c r="A156" s="157"/>
      <c r="B156" s="309"/>
      <c r="C156" s="309" t="s">
        <v>126</v>
      </c>
      <c r="D156" s="309"/>
      <c r="E156" s="309"/>
      <c r="F156" s="309"/>
      <c r="G156" s="309"/>
      <c r="H156" s="309"/>
      <c r="I156" s="309"/>
      <c r="J156" s="158"/>
      <c r="K156" s="158"/>
      <c r="L156" s="158"/>
      <c r="M156" s="158"/>
      <c r="N156" s="158"/>
      <c r="O156" s="158"/>
      <c r="P156" s="158"/>
      <c r="Q156" s="158"/>
    </row>
    <row r="157" spans="1:17" ht="12.75">
      <c r="A157" s="157"/>
      <c r="B157" s="309"/>
      <c r="C157" s="309"/>
      <c r="D157" s="309"/>
      <c r="E157" s="309"/>
      <c r="F157" s="309"/>
      <c r="G157" s="309"/>
      <c r="H157" s="309"/>
      <c r="I157" s="309"/>
      <c r="J157" s="158"/>
      <c r="K157" s="158"/>
      <c r="L157" s="158"/>
      <c r="M157" s="158"/>
      <c r="N157" s="158"/>
      <c r="O157" s="158"/>
      <c r="P157" s="158"/>
      <c r="Q157" s="158"/>
    </row>
    <row r="158" spans="1:17" ht="12.75">
      <c r="A158" s="157"/>
      <c r="B158" s="309"/>
      <c r="C158" s="309"/>
      <c r="D158" s="309"/>
      <c r="E158" s="309"/>
      <c r="F158" s="309"/>
      <c r="G158" s="309"/>
      <c r="H158" s="309"/>
      <c r="I158" s="309"/>
      <c r="J158" s="158"/>
      <c r="K158" s="158"/>
      <c r="L158" s="158"/>
      <c r="M158" s="158"/>
      <c r="N158" s="158"/>
      <c r="O158" s="158"/>
      <c r="P158" s="158"/>
      <c r="Q158" s="158"/>
    </row>
    <row r="188" ht="12.75">
      <c r="R188" s="10"/>
    </row>
  </sheetData>
  <mergeCells count="55">
    <mergeCell ref="B2:K2"/>
    <mergeCell ref="B3:K3"/>
    <mergeCell ref="B4:B5"/>
    <mergeCell ref="C4:C5"/>
    <mergeCell ref="D4:D5"/>
    <mergeCell ref="F4:K4"/>
    <mergeCell ref="H5:K5"/>
    <mergeCell ref="B8:C8"/>
    <mergeCell ref="B9:C9"/>
    <mergeCell ref="B12:C12"/>
    <mergeCell ref="B16:C16"/>
    <mergeCell ref="B18:C18"/>
    <mergeCell ref="B21:C21"/>
    <mergeCell ref="B34:C34"/>
    <mergeCell ref="B46:C46"/>
    <mergeCell ref="B31:C31"/>
    <mergeCell ref="B47:C47"/>
    <mergeCell ref="B48:C48"/>
    <mergeCell ref="B56:C56"/>
    <mergeCell ref="B57:C57"/>
    <mergeCell ref="B53:C53"/>
    <mergeCell ref="B54:C54"/>
    <mergeCell ref="B67:C67"/>
    <mergeCell ref="B75:C75"/>
    <mergeCell ref="B84:C84"/>
    <mergeCell ref="C79:D79"/>
    <mergeCell ref="B81:C81"/>
    <mergeCell ref="B85:C85"/>
    <mergeCell ref="B87:C87"/>
    <mergeCell ref="B90:C90"/>
    <mergeCell ref="B91:C91"/>
    <mergeCell ref="B93:C93"/>
    <mergeCell ref="B102:C102"/>
    <mergeCell ref="B103:C103"/>
    <mergeCell ref="B106:C106"/>
    <mergeCell ref="B107:C107"/>
    <mergeCell ref="B111:C111"/>
    <mergeCell ref="B112:C112"/>
    <mergeCell ref="B121:B122"/>
    <mergeCell ref="C121:C122"/>
    <mergeCell ref="D121:D122"/>
    <mergeCell ref="B125:C125"/>
    <mergeCell ref="B126:C126"/>
    <mergeCell ref="B131:C131"/>
    <mergeCell ref="B128:C128"/>
    <mergeCell ref="B134:C134"/>
    <mergeCell ref="B135:C135"/>
    <mergeCell ref="B136:C136"/>
    <mergeCell ref="B142:C142"/>
    <mergeCell ref="B138:C138"/>
    <mergeCell ref="B139:C139"/>
    <mergeCell ref="B143:C143"/>
    <mergeCell ref="B145:C145"/>
    <mergeCell ref="B146:C146"/>
    <mergeCell ref="C148:D148"/>
  </mergeCells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DEftimova</dc:creator>
  <cp:keywords/>
  <dc:description/>
  <cp:lastModifiedBy>Nikolinka Ganeva</cp:lastModifiedBy>
  <cp:lastPrinted>2014-03-13T08:31:10Z</cp:lastPrinted>
  <dcterms:created xsi:type="dcterms:W3CDTF">2009-02-04T14:18:47Z</dcterms:created>
  <dcterms:modified xsi:type="dcterms:W3CDTF">2014-03-13T08:35:53Z</dcterms:modified>
  <cp:category/>
  <cp:version/>
  <cp:contentType/>
  <cp:contentStatus/>
</cp:coreProperties>
</file>